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53222"/>
  <mc:AlternateContent xmlns:mc="http://schemas.openxmlformats.org/markup-compatibility/2006">
    <mc:Choice Requires="x15">
      <x15ac:absPath xmlns:x15ac="http://schemas.microsoft.com/office/spreadsheetml/2010/11/ac" url="C:\Users\UserEmpis\Geral\2. Capacitação para o Investimento Social\2º AAC POISE CIS\Documentos Publicados\"/>
    </mc:Choice>
  </mc:AlternateContent>
  <bookViews>
    <workbookView xWindow="0" yWindow="0" windowWidth="10125" windowHeight="6030"/>
  </bookViews>
  <sheets>
    <sheet name="Notas" sheetId="10" r:id="rId1"/>
    <sheet name="Diagnóstico + Orçamento Global" sheetId="9" r:id="rId2"/>
    <sheet name="Intervenção 2" sheetId="3" r:id="rId3"/>
    <sheet name="Intervenção 3" sheetId="4" r:id="rId4"/>
    <sheet name="Intervenção 4" sheetId="5" r:id="rId5"/>
    <sheet name="Intervenção 5" sheetId="6" r:id="rId6"/>
    <sheet name="Intervenção 6" sheetId="7" r:id="rId7"/>
    <sheet name="Exemplo" sheetId="1" r:id="rId8"/>
  </sheets>
  <definedNames>
    <definedName name="_xlnm.Print_Area" localSheetId="1">'Diagnóstico + Orçamento Global'!$A$1:$H$31</definedName>
    <definedName name="_xlnm.Print_Area" localSheetId="7">Exemplo!$A$1:$H$52</definedName>
    <definedName name="_xlnm.Print_Area" localSheetId="2">'Intervenção 2'!$A$1:$H$52</definedName>
    <definedName name="_xlnm.Print_Area" localSheetId="3">'Intervenção 3'!$A$1:$H$52</definedName>
    <definedName name="_xlnm.Print_Area" localSheetId="4">'Intervenção 4'!$A$1:$H$52</definedName>
    <definedName name="_xlnm.Print_Area" localSheetId="5">'Intervenção 5'!$A$1:$H$52</definedName>
    <definedName name="_xlnm.Print_Area" localSheetId="6">'Intervenção 6'!$A$1:$H$52</definedName>
    <definedName name="_xlnm.Print_Area" localSheetId="0">Notas!$A$1:$H$28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9" l="1"/>
  <c r="H48" i="7"/>
  <c r="H46" i="7"/>
  <c r="H36" i="7"/>
  <c r="H48" i="3"/>
  <c r="H22" i="1"/>
  <c r="H21" i="1"/>
  <c r="H20" i="1"/>
  <c r="H22" i="7"/>
  <c r="H21" i="7"/>
  <c r="H20" i="7"/>
  <c r="H22" i="6"/>
  <c r="H21" i="6"/>
  <c r="H20" i="6"/>
  <c r="H22" i="5"/>
  <c r="H21" i="5"/>
  <c r="H20" i="5"/>
  <c r="H22" i="4"/>
  <c r="H20" i="4"/>
  <c r="H21" i="4"/>
  <c r="E40" i="3"/>
  <c r="H40" i="3" s="1"/>
  <c r="H29" i="3"/>
  <c r="H21" i="3"/>
  <c r="H22" i="3"/>
  <c r="H20" i="3"/>
  <c r="H17" i="3" s="1"/>
  <c r="H15" i="3" s="1"/>
  <c r="H24" i="9" s="1"/>
  <c r="F20" i="3"/>
  <c r="H47" i="7" l="1"/>
  <c r="G46" i="7"/>
  <c r="E41" i="7"/>
  <c r="H41" i="7" s="1"/>
  <c r="E40" i="7"/>
  <c r="H40" i="7" s="1"/>
  <c r="H31" i="7"/>
  <c r="H30" i="7"/>
  <c r="H29" i="7"/>
  <c r="F22" i="7"/>
  <c r="F21" i="7"/>
  <c r="F20" i="7"/>
  <c r="H48" i="6"/>
  <c r="H47" i="6"/>
  <c r="G46" i="6"/>
  <c r="H46" i="6" s="1"/>
  <c r="E41" i="6"/>
  <c r="H41" i="6" s="1"/>
  <c r="E40" i="6"/>
  <c r="H40" i="6" s="1"/>
  <c r="H38" i="6" s="1"/>
  <c r="H31" i="6"/>
  <c r="H27" i="6" s="1"/>
  <c r="H30" i="6"/>
  <c r="H29" i="6"/>
  <c r="F22" i="6"/>
  <c r="F21" i="6"/>
  <c r="H17" i="6"/>
  <c r="F20" i="6"/>
  <c r="H48" i="5"/>
  <c r="H47" i="5"/>
  <c r="G46" i="5"/>
  <c r="H46" i="5" s="1"/>
  <c r="E41" i="5"/>
  <c r="H41" i="5" s="1"/>
  <c r="E40" i="5"/>
  <c r="H40" i="5" s="1"/>
  <c r="H31" i="5"/>
  <c r="H30" i="5"/>
  <c r="H29" i="5"/>
  <c r="F22" i="5"/>
  <c r="F21" i="5"/>
  <c r="F20" i="5"/>
  <c r="H48" i="4"/>
  <c r="H47" i="4"/>
  <c r="G46" i="4"/>
  <c r="H46" i="4" s="1"/>
  <c r="E41" i="4"/>
  <c r="H41" i="4" s="1"/>
  <c r="E40" i="4"/>
  <c r="H40" i="4" s="1"/>
  <c r="H38" i="4" s="1"/>
  <c r="H31" i="4"/>
  <c r="H30" i="4"/>
  <c r="H29" i="4"/>
  <c r="H27" i="4"/>
  <c r="F22" i="4"/>
  <c r="F21" i="4"/>
  <c r="F20" i="4"/>
  <c r="H17" i="4"/>
  <c r="H15" i="4" s="1"/>
  <c r="H47" i="3"/>
  <c r="G46" i="3"/>
  <c r="E41" i="3"/>
  <c r="H41" i="3" s="1"/>
  <c r="H38" i="3" s="1"/>
  <c r="H31" i="3"/>
  <c r="H30" i="3"/>
  <c r="F22" i="3"/>
  <c r="F21" i="3"/>
  <c r="G29" i="1"/>
  <c r="F29" i="1"/>
  <c r="E41" i="1"/>
  <c r="H41" i="1" s="1"/>
  <c r="E40" i="1"/>
  <c r="H40" i="1" s="1"/>
  <c r="G46" i="1"/>
  <c r="F31" i="1"/>
  <c r="H46" i="3" l="1"/>
  <c r="H28" i="9" s="1"/>
  <c r="H44" i="5"/>
  <c r="H44" i="7"/>
  <c r="H15" i="6"/>
  <c r="H27" i="5"/>
  <c r="H27" i="7"/>
  <c r="H44" i="4"/>
  <c r="H36" i="4" s="1"/>
  <c r="H12" i="4" s="1"/>
  <c r="G12" i="4" s="1"/>
  <c r="H17" i="5"/>
  <c r="H15" i="5" s="1"/>
  <c r="H38" i="5"/>
  <c r="H44" i="6"/>
  <c r="H36" i="6" s="1"/>
  <c r="H17" i="7"/>
  <c r="H38" i="7"/>
  <c r="H44" i="3"/>
  <c r="H36" i="3" s="1"/>
  <c r="H27" i="3"/>
  <c r="H30" i="1"/>
  <c r="H46" i="1"/>
  <c r="F47" i="1"/>
  <c r="H47" i="1" s="1"/>
  <c r="H38" i="1"/>
  <c r="H48" i="1"/>
  <c r="H31" i="1"/>
  <c r="H29" i="1"/>
  <c r="F21" i="1"/>
  <c r="F22" i="1"/>
  <c r="F20" i="1"/>
  <c r="H12" i="6" l="1"/>
  <c r="G12" i="6" s="1"/>
  <c r="H36" i="5"/>
  <c r="H12" i="5" s="1"/>
  <c r="G15" i="4"/>
  <c r="H15" i="7"/>
  <c r="H12" i="7" s="1"/>
  <c r="G12" i="7" s="1"/>
  <c r="G36" i="6"/>
  <c r="G15" i="6"/>
  <c r="G36" i="4"/>
  <c r="H17" i="1"/>
  <c r="H44" i="1"/>
  <c r="H36" i="1" s="1"/>
  <c r="H27" i="1"/>
  <c r="G12" i="5" l="1"/>
  <c r="G15" i="5"/>
  <c r="G36" i="5"/>
  <c r="G36" i="7"/>
  <c r="H15" i="1"/>
  <c r="H12" i="1" s="1"/>
  <c r="G15" i="1" s="1"/>
  <c r="G15" i="7"/>
  <c r="H12" i="3"/>
  <c r="G12" i="3" s="1"/>
  <c r="H30" i="9"/>
  <c r="H26" i="9" s="1"/>
  <c r="G15" i="3" l="1"/>
  <c r="G36" i="3"/>
  <c r="G36" i="1"/>
  <c r="G12" i="1"/>
  <c r="H21" i="9" l="1"/>
  <c r="H15" i="9" l="1"/>
  <c r="G24" i="9" l="1"/>
  <c r="G18" i="9"/>
  <c r="G28" i="9"/>
  <c r="G30" i="9"/>
  <c r="G26" i="9"/>
  <c r="G21" i="9"/>
</calcChain>
</file>

<file path=xl/sharedStrings.xml><?xml version="1.0" encoding="utf-8"?>
<sst xmlns="http://schemas.openxmlformats.org/spreadsheetml/2006/main" count="336" uniqueCount="87">
  <si>
    <t>Nome do colaborador Interno</t>
  </si>
  <si>
    <t>Valor/hora</t>
  </si>
  <si>
    <t>Total</t>
  </si>
  <si>
    <r>
      <t xml:space="preserve">Exemplo </t>
    </r>
    <r>
      <rPr>
        <i/>
        <sz val="9"/>
        <color rgb="FFFF0000"/>
        <rFont val="Calibri"/>
        <family val="2"/>
        <scheme val="minor"/>
      </rPr>
      <t>João Silva</t>
    </r>
  </si>
  <si>
    <r>
      <t xml:space="preserve">Exemplo </t>
    </r>
    <r>
      <rPr>
        <i/>
        <sz val="9"/>
        <color rgb="FFFF0000"/>
        <rFont val="Calibri"/>
        <family val="2"/>
        <scheme val="minor"/>
      </rPr>
      <t>João A. Silva</t>
    </r>
  </si>
  <si>
    <r>
      <t xml:space="preserve">Exemplo </t>
    </r>
    <r>
      <rPr>
        <i/>
        <sz val="9"/>
        <color rgb="FFFF0000"/>
        <rFont val="Calibri"/>
        <family val="2"/>
        <scheme val="minor"/>
      </rPr>
      <t>João B. Silva</t>
    </r>
  </si>
  <si>
    <t>Horas</t>
  </si>
  <si>
    <t>Encargos com Pessoal Interno</t>
  </si>
  <si>
    <t>MONTANTE ORÇAMENTADO</t>
  </si>
  <si>
    <t>Outros Encargos Internos</t>
  </si>
  <si>
    <t>Designação</t>
  </si>
  <si>
    <t>Justificação</t>
  </si>
  <si>
    <t>Unidade Referência</t>
  </si>
  <si>
    <t>Quantidade</t>
  </si>
  <si>
    <t>UN</t>
  </si>
  <si>
    <t>Encargos gerais</t>
  </si>
  <si>
    <t>Imputação de gastos gerais da entidade como por exemplo água, luz, contabilista</t>
  </si>
  <si>
    <t>Encargos com colaboradores IIES em ações de formação (alimentação, transportes, alojamento, outros)</t>
  </si>
  <si>
    <t>Consultores e Mentores Externos</t>
  </si>
  <si>
    <t>Consultoria</t>
  </si>
  <si>
    <t>Mentoria</t>
  </si>
  <si>
    <t>Outros Encargos Externos</t>
  </si>
  <si>
    <t>Outros encargos com consultores e mentores</t>
  </si>
  <si>
    <t>Encargos diretos</t>
  </si>
  <si>
    <t>%</t>
  </si>
  <si>
    <t>Encargos com aquisição de formação</t>
  </si>
  <si>
    <t xml:space="preserve">participação de 6 pessoas </t>
  </si>
  <si>
    <t>Nº Horas em Cocriação</t>
  </si>
  <si>
    <t>Sim</t>
  </si>
  <si>
    <t>ver plano pag 7</t>
  </si>
  <si>
    <t>ver plano pag 6</t>
  </si>
  <si>
    <t>Outros: por exemplo Consultores e Mentores Internos, ou horas de coordenação</t>
  </si>
  <si>
    <t>2. Encargos com a intervenção de capacitação</t>
  </si>
  <si>
    <t>2.1 Custos Internos</t>
  </si>
  <si>
    <t xml:space="preserve">Se o número de horas de consultoria e/ou mentoria for diferente do número de horas em cocriação, justifique:
</t>
  </si>
  <si>
    <t>2.2 Custos Externos</t>
  </si>
  <si>
    <t>Ver plano pagina 11</t>
  </si>
  <si>
    <t>Ver plano pagina 15</t>
  </si>
  <si>
    <t>formação em cascata, ou coordenador da operação</t>
  </si>
  <si>
    <t>Remuneração Base Mensal</t>
  </si>
  <si>
    <t>Subsídio de  Refeição Diário</t>
  </si>
  <si>
    <t>Valor Unitário
€</t>
  </si>
  <si>
    <t xml:space="preserve">Explicação da relação dos encargos com a intervenção, justificação de montantes e quantidades e apresentação de orçamentos (se disponíveis).
</t>
  </si>
  <si>
    <t xml:space="preserve">Explicação da relação dos encargos com a intervenção, justificação de montantes e quantidades.
</t>
  </si>
  <si>
    <t>Nº Horas Trabalho Semanal</t>
  </si>
  <si>
    <t>Consultoria
(N.º de horas):</t>
  </si>
  <si>
    <t>Mentoria
(N.º de horas):</t>
  </si>
  <si>
    <t>CAPACITAÇÃO PARA O INVESTIMENTO SOCIAL: Orçamento Detalhado por Intervenção</t>
  </si>
  <si>
    <t>IVA</t>
  </si>
  <si>
    <t>Não</t>
  </si>
  <si>
    <t>Custo horário (sem IVA)</t>
  </si>
  <si>
    <t>N.º de deslocações * N.º Kms</t>
  </si>
  <si>
    <t>5 deslocações previstas. 100 km entre Coimbra e Porto. 0,30 EUR/Km</t>
  </si>
  <si>
    <t>Ajudas de custo (alimentação - almoço) colaboradores internos em ações de formação - 2 dias de formação x 6 colaboradores</t>
  </si>
  <si>
    <t>aluguer de espaço para realização da consultoria</t>
  </si>
  <si>
    <t>Ver plano pag. 9</t>
  </si>
  <si>
    <t>Intervenção 2:</t>
  </si>
  <si>
    <t>Intervenção 3:</t>
  </si>
  <si>
    <t>Intervenção 4:</t>
  </si>
  <si>
    <t>Intervenção 5:</t>
  </si>
  <si>
    <t>1. Encargos com a aquisição do diagnóstico</t>
  </si>
  <si>
    <t>CAPACITAÇÃO PARA O INVESTIMENTO SOCIAL: Orçamento Global</t>
  </si>
  <si>
    <t>Total:</t>
  </si>
  <si>
    <t>€</t>
  </si>
  <si>
    <t>2. Encargos com as restantes intervenções de capacitação (2.1 + 2.2)</t>
  </si>
  <si>
    <t>Encargos com a aquisição de formação</t>
  </si>
  <si>
    <t>Restantes custos externos</t>
  </si>
  <si>
    <t>Diagnóstico de necessidades de capacitação da IIES (Intervenção 1):</t>
  </si>
  <si>
    <t>Valor (sem IVA):</t>
  </si>
  <si>
    <t>IVA:</t>
  </si>
  <si>
    <t xml:space="preserve">. A  rúbrica "Encargos com aquisição de formação" está limitada a 20% do custo total da operação. Este limite é calculado com base no custo global da operação e não por intervenção contratualizada. </t>
  </si>
  <si>
    <t>. O custo global da operação está limitado a 50.000 €. Caso este limite seja ultrapassado em sede de candidatura, caberá à EMPIS, em sede de análise e sempre que se revele necessário, tomar as medidas necessárias para que o referido limite seja respeitado, o que em última instância poderá originar o indeferimento de intervenções por este motivo.</t>
  </si>
  <si>
    <t>. Nas intervenções de capacitação adicionais, e não existindo "Outros encargos" internos ou externos, as respetivas colunas podem ser ocultadas.</t>
  </si>
  <si>
    <t>. Caso haja mais do que 3 colaboradores internos afetos a determinada intervenção de capacitação, deverão ser inseridas linhas adicionais até perfazer o total.</t>
  </si>
  <si>
    <t>Formação
(Valor por colaborador):</t>
  </si>
  <si>
    <t>. Podem constituir Outros Encargos Externos elegíveis, para além dos Encargos com aquisição de participações individuais em formação externa certificada: i) outros encargos com consultores e mentores externos; ii) rendas / alugueres e outros bens e serviços que se devam exclusivamente à operação proposta a financiamento.</t>
  </si>
  <si>
    <t>. Podem constituir Outros Encargos Internos elegíveis os encargos com i) colaboradores da IIES em ações de formação (alimentação, transporte e alojamento); ii) consultores e mentores internos, caso a intervenção preveja uma componente de disseminação “em cascata” (quando, após consultoria / mentoria externa, existe um 2º momento em que os próprios colaboradores capacitados irão, por sua vez, capacitar outros colaboradores); iii) pessoal interno que executa funções auxiliares e/ou transversais à realização da intervenção, como por exemplo o coordenador da operação; e iv) outros encargos gerais que a entidade normalmente já suporta, mas que, por via da realização da intervenção, necessita de afetar parcialmente a esta.</t>
  </si>
  <si>
    <t>Intervenção 6:</t>
  </si>
  <si>
    <t>Intervenção x:</t>
  </si>
  <si>
    <t>. Apenas as células em branco deverão ser editadas, para preenchimento dos dados nelas solicitados. Todas as restantes células são de preenchimento automático.</t>
  </si>
  <si>
    <t>Designação do campo "Intervenção x" da tabela do separador "Componente Física &gt; Intervenções" do formulário de candidatura</t>
  </si>
  <si>
    <t>CAPACITAÇÃO PARA O INVESTIMENTO SOCIAL: Notas</t>
  </si>
  <si>
    <t>Valor Unitário</t>
  </si>
  <si>
    <t>Valor/hora (sem IVA)</t>
  </si>
  <si>
    <t>. Após preenchimento dos campos relativos ao diagnóstico (valor e IVA) na folha "Diagnóstico + Orçamento Global", deverão ser inseridos, nas restantes folhas, os orçamentos relativos às intervenções de capacitação adicionais.</t>
  </si>
  <si>
    <t>. Encontrando-se finalizado o preenchimento das intervenções de capacitação adicionais, poderá ser usado o quadro constante da folha "Diagnóstico + Orçamento Global" para confirmar se os montantes constantes do sistema de informação estão corretamente inseridos.</t>
  </si>
  <si>
    <t>. O financiamento do diagnóstico de necessidades de capacitação está limitado a € 5.000,00, pelo que não será transposto, para o orçamento global, um valor superior ao referido.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</si>
</sst>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\ &quot;€&quot;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 Light"/>
      <family val="2"/>
    </font>
    <font>
      <b/>
      <sz val="8"/>
      <name val="Calibri Light"/>
      <family val="2"/>
    </font>
    <font>
      <b/>
      <sz val="8"/>
      <color theme="1"/>
      <name val="Calibri Light"/>
      <family val="2"/>
    </font>
    <font>
      <b/>
      <sz val="9"/>
      <color theme="0"/>
      <name val="Calibri Light"/>
      <family val="2"/>
    </font>
    <font>
      <sz val="9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indexed="8"/>
      <name val="Calibri Light"/>
      <family val="2"/>
    </font>
    <font>
      <b/>
      <sz val="11"/>
      <name val="Calibri Light"/>
      <family val="2"/>
    </font>
    <font>
      <b/>
      <sz val="12"/>
      <name val="Calibri Light"/>
      <family val="2"/>
    </font>
    <font>
      <sz val="8"/>
      <color rgb="FFFF0000"/>
      <name val="Calibri"/>
      <family val="2"/>
      <scheme val="minor"/>
    </font>
    <font>
      <sz val="8"/>
      <color rgb="FFFF0000"/>
      <name val="Calibri Light"/>
      <family val="2"/>
    </font>
    <font>
      <sz val="8"/>
      <name val="Calibri"/>
      <family val="2"/>
      <scheme val="minor"/>
    </font>
    <font>
      <b/>
      <sz val="14"/>
      <color indexed="8"/>
      <name val="Calibri Light"/>
      <family val="2"/>
    </font>
    <font>
      <b/>
      <sz val="14"/>
      <name val="Calibri Light"/>
      <family val="2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 Light"/>
      <family val="2"/>
    </font>
    <font>
      <sz val="12"/>
      <name val="Calibri Light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 Light"/>
      <family val="2"/>
    </font>
    <font>
      <sz val="12"/>
      <color theme="1"/>
      <name val="Calibri Light"/>
      <family val="2"/>
    </font>
    <font>
      <sz val="10"/>
      <color rgb="FFFF0000"/>
      <name val="Calibri Light"/>
      <family val="2"/>
    </font>
    <font>
      <b/>
      <sz val="20"/>
      <color indexed="8"/>
      <name val="Calibri Light"/>
      <family val="2"/>
    </font>
    <font>
      <b/>
      <sz val="12"/>
      <color theme="1"/>
      <name val="Calibri Light"/>
      <family val="2"/>
    </font>
    <font>
      <b/>
      <sz val="12"/>
      <color rgb="FFFF0000"/>
      <name val="Calibri Light"/>
      <family val="2"/>
    </font>
    <font>
      <b/>
      <sz val="10"/>
      <color rgb="FFFF0000"/>
      <name val="Calibri Light"/>
      <family val="2"/>
    </font>
    <font>
      <b/>
      <sz val="10"/>
      <color theme="1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2">
    <xf numFmtId="0" fontId="0" fillId="0" borderId="0" xfId="0"/>
    <xf numFmtId="0" fontId="4" fillId="2" borderId="1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4" fillId="5" borderId="5" xfId="0" applyFont="1" applyFill="1" applyBorder="1" applyAlignment="1" applyProtection="1">
      <alignment vertical="center"/>
      <protection hidden="1"/>
    </xf>
    <xf numFmtId="0" fontId="12" fillId="5" borderId="5" xfId="0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6" xfId="0" applyFont="1" applyFill="1" applyBorder="1" applyAlignment="1" applyProtection="1">
      <alignment horizontal="center" vertical="center"/>
      <protection hidden="1"/>
    </xf>
    <xf numFmtId="44" fontId="5" fillId="2" borderId="1" xfId="0" applyNumberFormat="1" applyFont="1" applyFill="1" applyBorder="1" applyAlignment="1">
      <alignment vertical="center"/>
    </xf>
    <xf numFmtId="44" fontId="9" fillId="7" borderId="0" xfId="2" applyFont="1" applyFill="1" applyBorder="1"/>
    <xf numFmtId="0" fontId="7" fillId="7" borderId="0" xfId="0" applyFont="1" applyFill="1" applyBorder="1"/>
    <xf numFmtId="2" fontId="7" fillId="7" borderId="0" xfId="0" applyNumberFormat="1" applyFont="1" applyFill="1" applyBorder="1"/>
    <xf numFmtId="43" fontId="9" fillId="7" borderId="0" xfId="1" applyFont="1" applyFill="1" applyBorder="1"/>
    <xf numFmtId="0" fontId="0" fillId="7" borderId="0" xfId="0" applyFill="1"/>
    <xf numFmtId="0" fontId="13" fillId="7" borderId="0" xfId="0" applyFont="1" applyFill="1" applyBorder="1" applyAlignment="1">
      <alignment vertical="top"/>
    </xf>
    <xf numFmtId="0" fontId="13" fillId="7" borderId="0" xfId="0" applyFont="1" applyFill="1" applyBorder="1" applyAlignment="1">
      <alignment horizontal="center" vertical="center" wrapText="1"/>
    </xf>
    <xf numFmtId="0" fontId="12" fillId="7" borderId="0" xfId="0" applyFont="1" applyFill="1" applyBorder="1" applyAlignment="1" applyProtection="1">
      <alignment vertical="center"/>
      <protection hidden="1"/>
    </xf>
    <xf numFmtId="0" fontId="4" fillId="7" borderId="0" xfId="0" applyFont="1" applyFill="1" applyBorder="1" applyAlignment="1" applyProtection="1">
      <alignment vertical="center"/>
      <protection hidden="1"/>
    </xf>
    <xf numFmtId="44" fontId="4" fillId="7" borderId="0" xfId="0" applyNumberFormat="1" applyFont="1" applyFill="1" applyBorder="1" applyAlignment="1" applyProtection="1">
      <alignment vertical="center"/>
      <protection hidden="1"/>
    </xf>
    <xf numFmtId="0" fontId="7" fillId="0" borderId="15" xfId="0" applyFont="1" applyBorder="1"/>
    <xf numFmtId="2" fontId="7" fillId="0" borderId="15" xfId="0" applyNumberFormat="1" applyFont="1" applyBorder="1"/>
    <xf numFmtId="0" fontId="7" fillId="0" borderId="15" xfId="0" applyFont="1" applyFill="1" applyBorder="1"/>
    <xf numFmtId="43" fontId="9" fillId="4" borderId="15" xfId="1" applyFont="1" applyFill="1" applyBorder="1"/>
    <xf numFmtId="44" fontId="9" fillId="4" borderId="15" xfId="2" applyFont="1" applyFill="1" applyBorder="1"/>
    <xf numFmtId="0" fontId="7" fillId="0" borderId="16" xfId="0" applyFont="1" applyBorder="1"/>
    <xf numFmtId="2" fontId="7" fillId="0" borderId="16" xfId="0" applyNumberFormat="1" applyFont="1" applyBorder="1"/>
    <xf numFmtId="0" fontId="7" fillId="0" borderId="16" xfId="0" applyFont="1" applyFill="1" applyBorder="1"/>
    <xf numFmtId="43" fontId="9" fillId="4" borderId="16" xfId="1" applyFont="1" applyFill="1" applyBorder="1"/>
    <xf numFmtId="44" fontId="9" fillId="4" borderId="16" xfId="2" applyFont="1" applyFill="1" applyBorder="1"/>
    <xf numFmtId="0" fontId="13" fillId="0" borderId="15" xfId="0" applyFont="1" applyBorder="1" applyAlignment="1">
      <alignment wrapText="1"/>
    </xf>
    <xf numFmtId="0" fontId="7" fillId="0" borderId="15" xfId="0" applyFont="1" applyBorder="1" applyAlignment="1">
      <alignment horizontal="center"/>
    </xf>
    <xf numFmtId="44" fontId="7" fillId="0" borderId="15" xfId="2" applyFont="1" applyFill="1" applyBorder="1"/>
    <xf numFmtId="0" fontId="13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/>
    </xf>
    <xf numFmtId="44" fontId="7" fillId="0" borderId="16" xfId="2" applyFont="1" applyFill="1" applyBorder="1"/>
    <xf numFmtId="0" fontId="7" fillId="0" borderId="15" xfId="0" applyFont="1" applyBorder="1" applyAlignment="1">
      <alignment horizontal="center" wrapText="1"/>
    </xf>
    <xf numFmtId="164" fontId="7" fillId="0" borderId="15" xfId="1" applyNumberFormat="1" applyFont="1" applyFill="1" applyBorder="1"/>
    <xf numFmtId="164" fontId="7" fillId="0" borderId="16" xfId="1" applyNumberFormat="1" applyFont="1" applyFill="1" applyBorder="1"/>
    <xf numFmtId="0" fontId="15" fillId="0" borderId="15" xfId="0" applyFont="1" applyBorder="1" applyAlignment="1">
      <alignment wrapText="1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wrapText="1"/>
    </xf>
    <xf numFmtId="0" fontId="3" fillId="7" borderId="0" xfId="0" applyFont="1" applyFill="1" applyAlignment="1">
      <alignment vertical="center"/>
    </xf>
    <xf numFmtId="0" fontId="3" fillId="7" borderId="0" xfId="0" applyFont="1" applyFill="1" applyAlignment="1">
      <alignment horizontal="left" vertical="center"/>
    </xf>
    <xf numFmtId="0" fontId="3" fillId="7" borderId="0" xfId="0" applyFont="1" applyFill="1" applyBorder="1" applyAlignment="1">
      <alignment vertical="center"/>
    </xf>
    <xf numFmtId="0" fontId="3" fillId="7" borderId="0" xfId="0" applyFont="1" applyFill="1" applyBorder="1" applyAlignment="1">
      <alignment horizontal="left" vertical="center"/>
    </xf>
    <xf numFmtId="0" fontId="4" fillId="7" borderId="0" xfId="0" applyFont="1" applyFill="1" applyBorder="1" applyAlignment="1" applyProtection="1">
      <alignment horizontal="right" vertical="center"/>
      <protection hidden="1"/>
    </xf>
    <xf numFmtId="0" fontId="13" fillId="0" borderId="16" xfId="0" applyFont="1" applyBorder="1" applyAlignment="1">
      <alignment vertical="top" wrapText="1"/>
    </xf>
    <xf numFmtId="0" fontId="7" fillId="0" borderId="17" xfId="0" applyFont="1" applyBorder="1" applyAlignment="1">
      <alignment horizontal="center"/>
    </xf>
    <xf numFmtId="0" fontId="7" fillId="0" borderId="17" xfId="0" applyFont="1" applyFill="1" applyBorder="1"/>
    <xf numFmtId="44" fontId="7" fillId="0" borderId="17" xfId="2" applyFont="1" applyFill="1" applyBorder="1"/>
    <xf numFmtId="44" fontId="9" fillId="4" borderId="17" xfId="2" applyFont="1" applyFill="1" applyBorder="1"/>
    <xf numFmtId="0" fontId="13" fillId="0" borderId="17" xfId="0" applyFont="1" applyBorder="1" applyAlignment="1">
      <alignment vertical="top" wrapText="1"/>
    </xf>
    <xf numFmtId="0" fontId="4" fillId="7" borderId="0" xfId="0" applyFont="1" applyFill="1" applyBorder="1" applyAlignment="1" applyProtection="1">
      <alignment horizontal="center" vertical="top" wrapText="1"/>
      <protection hidden="1"/>
    </xf>
    <xf numFmtId="44" fontId="17" fillId="5" borderId="5" xfId="0" applyNumberFormat="1" applyFont="1" applyFill="1" applyBorder="1" applyAlignment="1" applyProtection="1">
      <alignment vertical="center"/>
      <protection hidden="1"/>
    </xf>
    <xf numFmtId="0" fontId="0" fillId="7" borderId="0" xfId="0" applyFill="1" applyAlignment="1">
      <alignment horizontal="center"/>
    </xf>
    <xf numFmtId="0" fontId="0" fillId="4" borderId="7" xfId="0" applyFill="1" applyBorder="1"/>
    <xf numFmtId="0" fontId="10" fillId="4" borderId="1" xfId="0" applyFont="1" applyFill="1" applyBorder="1" applyAlignment="1" applyProtection="1">
      <alignment horizontal="center" vertical="center" wrapText="1"/>
    </xf>
    <xf numFmtId="0" fontId="18" fillId="7" borderId="0" xfId="0" applyFont="1" applyFill="1"/>
    <xf numFmtId="9" fontId="4" fillId="7" borderId="0" xfId="3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9" fontId="4" fillId="7" borderId="0" xfId="3" applyFont="1" applyFill="1" applyBorder="1" applyAlignment="1" applyProtection="1">
      <alignment horizontal="center" vertical="center"/>
      <protection hidden="1"/>
    </xf>
    <xf numFmtId="44" fontId="17" fillId="7" borderId="0" xfId="0" applyNumberFormat="1" applyFont="1" applyFill="1" applyBorder="1" applyAlignment="1" applyProtection="1">
      <alignment vertical="center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2" fillId="7" borderId="12" xfId="0" applyFont="1" applyFill="1" applyBorder="1" applyAlignment="1">
      <alignment horizontal="center" vertical="center"/>
    </xf>
    <xf numFmtId="0" fontId="4" fillId="6" borderId="3" xfId="0" applyFont="1" applyFill="1" applyBorder="1" applyAlignment="1" applyProtection="1">
      <alignment horizontal="right" vertical="center" wrapText="1"/>
      <protection hidden="1"/>
    </xf>
    <xf numFmtId="165" fontId="2" fillId="7" borderId="12" xfId="0" applyNumberFormat="1" applyFont="1" applyFill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right" vertical="center" wrapText="1"/>
      <protection hidden="1"/>
    </xf>
    <xf numFmtId="7" fontId="9" fillId="4" borderId="15" xfId="1" applyNumberFormat="1" applyFont="1" applyFill="1" applyBorder="1"/>
    <xf numFmtId="165" fontId="9" fillId="4" borderId="15" xfId="2" applyNumberFormat="1" applyFont="1" applyFill="1" applyBorder="1"/>
    <xf numFmtId="7" fontId="7" fillId="0" borderId="15" xfId="1" applyNumberFormat="1" applyFont="1" applyFill="1" applyBorder="1"/>
    <xf numFmtId="7" fontId="7" fillId="0" borderId="16" xfId="1" applyNumberFormat="1" applyFont="1" applyFill="1" applyBorder="1"/>
    <xf numFmtId="44" fontId="7" fillId="0" borderId="15" xfId="2" applyFont="1" applyFill="1" applyBorder="1" applyAlignment="1">
      <alignment horizontal="center"/>
    </xf>
    <xf numFmtId="44" fontId="7" fillId="0" borderId="17" xfId="2" applyFont="1" applyFill="1" applyBorder="1" applyAlignment="1">
      <alignment horizontal="center"/>
    </xf>
    <xf numFmtId="0" fontId="19" fillId="4" borderId="15" xfId="1" applyNumberFormat="1" applyFont="1" applyFill="1" applyBorder="1"/>
    <xf numFmtId="0" fontId="19" fillId="4" borderId="16" xfId="1" applyNumberFormat="1" applyFont="1" applyFill="1" applyBorder="1"/>
    <xf numFmtId="9" fontId="20" fillId="5" borderId="5" xfId="3" applyFont="1" applyFill="1" applyBorder="1" applyAlignment="1" applyProtection="1">
      <alignment horizontal="center" vertical="center"/>
      <protection hidden="1"/>
    </xf>
    <xf numFmtId="9" fontId="12" fillId="5" borderId="5" xfId="3" applyFont="1" applyFill="1" applyBorder="1" applyAlignment="1" applyProtection="1">
      <alignment horizontal="center" vertical="center"/>
      <protection hidden="1"/>
    </xf>
    <xf numFmtId="0" fontId="24" fillId="7" borderId="0" xfId="0" applyFont="1" applyFill="1" applyAlignment="1">
      <alignment horizontal="center" vertical="center"/>
    </xf>
    <xf numFmtId="9" fontId="20" fillId="7" borderId="0" xfId="3" applyFont="1" applyFill="1" applyBorder="1" applyAlignment="1" applyProtection="1">
      <alignment horizontal="center" vertical="center"/>
      <protection hidden="1"/>
    </xf>
    <xf numFmtId="44" fontId="12" fillId="5" borderId="5" xfId="0" applyNumberFormat="1" applyFont="1" applyFill="1" applyBorder="1" applyAlignment="1" applyProtection="1">
      <alignment vertical="center"/>
      <protection hidden="1"/>
    </xf>
    <xf numFmtId="44" fontId="12" fillId="7" borderId="0" xfId="0" applyNumberFormat="1" applyFont="1" applyFill="1" applyBorder="1" applyAlignment="1" applyProtection="1">
      <alignment vertical="center"/>
      <protection hidden="1"/>
    </xf>
    <xf numFmtId="0" fontId="22" fillId="7" borderId="0" xfId="0" applyFont="1" applyFill="1"/>
    <xf numFmtId="0" fontId="23" fillId="7" borderId="0" xfId="0" applyFont="1" applyFill="1"/>
    <xf numFmtId="0" fontId="27" fillId="7" borderId="20" xfId="0" applyFont="1" applyFill="1" applyBorder="1" applyAlignment="1">
      <alignment horizontal="center" vertical="center"/>
    </xf>
    <xf numFmtId="165" fontId="27" fillId="7" borderId="20" xfId="0" applyNumberFormat="1" applyFont="1" applyFill="1" applyBorder="1" applyAlignment="1">
      <alignment horizontal="center" vertical="center"/>
    </xf>
    <xf numFmtId="0" fontId="26" fillId="7" borderId="0" xfId="0" applyFont="1" applyFill="1" applyAlignment="1">
      <alignment vertical="center"/>
    </xf>
    <xf numFmtId="0" fontId="26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left"/>
    </xf>
    <xf numFmtId="0" fontId="18" fillId="7" borderId="0" xfId="0" applyFont="1" applyFill="1" applyAlignment="1">
      <alignment horizontal="left"/>
    </xf>
    <xf numFmtId="0" fontId="0" fillId="7" borderId="0" xfId="0" applyFill="1" applyAlignment="1">
      <alignment horizontal="left"/>
    </xf>
    <xf numFmtId="0" fontId="21" fillId="7" borderId="0" xfId="0" applyFont="1" applyFill="1" applyAlignment="1">
      <alignment horizontal="left" wrapText="1"/>
    </xf>
    <xf numFmtId="0" fontId="21" fillId="7" borderId="0" xfId="0" applyFont="1" applyFill="1" applyBorder="1" applyAlignment="1" applyProtection="1">
      <alignment horizontal="left" vertical="center" wrapText="1"/>
      <protection hidden="1"/>
    </xf>
    <xf numFmtId="0" fontId="12" fillId="5" borderId="5" xfId="0" applyFont="1" applyFill="1" applyBorder="1" applyAlignment="1" applyProtection="1">
      <alignment horizontal="right" vertical="center"/>
      <protection hidden="1"/>
    </xf>
    <xf numFmtId="0" fontId="12" fillId="7" borderId="0" xfId="0" applyFont="1" applyFill="1" applyBorder="1" applyAlignment="1" applyProtection="1">
      <alignment horizontal="left" vertical="top" wrapText="1"/>
      <protection hidden="1"/>
    </xf>
    <xf numFmtId="0" fontId="12" fillId="7" borderId="0" xfId="0" applyFont="1" applyFill="1" applyBorder="1" applyAlignment="1" applyProtection="1">
      <alignment horizontal="left" vertical="center" wrapText="1"/>
      <protection hidden="1"/>
    </xf>
    <xf numFmtId="0" fontId="12" fillId="7" borderId="0" xfId="0" applyFont="1" applyFill="1" applyAlignment="1">
      <alignment horizontal="left" wrapText="1"/>
    </xf>
    <xf numFmtId="0" fontId="12" fillId="8" borderId="5" xfId="0" applyFont="1" applyFill="1" applyBorder="1" applyAlignment="1" applyProtection="1">
      <alignment vertical="center"/>
      <protection hidden="1"/>
    </xf>
    <xf numFmtId="0" fontId="4" fillId="8" borderId="5" xfId="0" applyFont="1" applyFill="1" applyBorder="1" applyAlignment="1" applyProtection="1">
      <alignment vertical="center"/>
      <protection hidden="1"/>
    </xf>
    <xf numFmtId="9" fontId="25" fillId="8" borderId="5" xfId="3" applyFont="1" applyFill="1" applyBorder="1" applyAlignment="1" applyProtection="1">
      <alignment horizontal="center" vertical="center"/>
      <protection hidden="1"/>
    </xf>
    <xf numFmtId="44" fontId="21" fillId="8" borderId="5" xfId="0" applyNumberFormat="1" applyFont="1" applyFill="1" applyBorder="1" applyAlignment="1" applyProtection="1">
      <alignment vertical="center"/>
      <protection hidden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/>
    </xf>
    <xf numFmtId="0" fontId="21" fillId="7" borderId="0" xfId="0" applyFont="1" applyFill="1" applyAlignment="1">
      <alignment horizontal="left" wrapText="1"/>
    </xf>
    <xf numFmtId="44" fontId="9" fillId="4" borderId="26" xfId="2" applyFont="1" applyFill="1" applyBorder="1"/>
    <xf numFmtId="7" fontId="5" fillId="2" borderId="1" xfId="0" applyNumberFormat="1" applyFont="1" applyFill="1" applyBorder="1" applyAlignment="1">
      <alignment vertical="center"/>
    </xf>
    <xf numFmtId="7" fontId="9" fillId="4" borderId="17" xfId="1" applyNumberFormat="1" applyFont="1" applyFill="1" applyBorder="1"/>
    <xf numFmtId="0" fontId="4" fillId="7" borderId="0" xfId="0" applyFont="1" applyFill="1" applyAlignment="1">
      <alignment horizontal="left" vertical="center" wrapText="1"/>
    </xf>
    <xf numFmtId="0" fontId="21" fillId="7" borderId="0" xfId="0" applyFont="1" applyFill="1" applyAlignment="1">
      <alignment horizontal="left" wrapText="1"/>
    </xf>
    <xf numFmtId="0" fontId="26" fillId="7" borderId="0" xfId="0" applyFont="1" applyFill="1" applyAlignment="1">
      <alignment horizontal="left" wrapText="1"/>
    </xf>
    <xf numFmtId="0" fontId="12" fillId="7" borderId="0" xfId="0" applyFont="1" applyFill="1" applyBorder="1" applyAlignment="1" applyProtection="1">
      <alignment horizontal="left" vertical="center" wrapText="1"/>
      <protection hidden="1"/>
    </xf>
    <xf numFmtId="0" fontId="29" fillId="7" borderId="0" xfId="0" applyFont="1" applyFill="1" applyAlignment="1">
      <alignment horizontal="left" wrapText="1"/>
    </xf>
    <xf numFmtId="0" fontId="12" fillId="7" borderId="0" xfId="0" applyFont="1" applyFill="1" applyAlignment="1">
      <alignment horizontal="left" wrapText="1"/>
    </xf>
    <xf numFmtId="0" fontId="21" fillId="7" borderId="0" xfId="0" applyFont="1" applyFill="1" applyBorder="1" applyAlignment="1" applyProtection="1">
      <alignment horizontal="left" vertical="center" wrapText="1"/>
      <protection hidden="1"/>
    </xf>
    <xf numFmtId="9" fontId="12" fillId="4" borderId="7" xfId="3" applyFont="1" applyFill="1" applyBorder="1" applyAlignment="1" applyProtection="1">
      <alignment horizontal="center" vertical="center"/>
      <protection hidden="1"/>
    </xf>
    <xf numFmtId="9" fontId="12" fillId="4" borderId="1" xfId="3" applyFont="1" applyFill="1" applyBorder="1" applyAlignment="1" applyProtection="1">
      <alignment horizontal="center" vertical="center"/>
      <protection hidden="1"/>
    </xf>
    <xf numFmtId="44" fontId="17" fillId="4" borderId="7" xfId="0" applyNumberFormat="1" applyFont="1" applyFill="1" applyBorder="1" applyAlignment="1" applyProtection="1">
      <alignment horizontal="center" vertical="center"/>
      <protection hidden="1"/>
    </xf>
    <xf numFmtId="44" fontId="17" fillId="4" borderId="1" xfId="0" applyNumberFormat="1" applyFont="1" applyFill="1" applyBorder="1" applyAlignment="1" applyProtection="1">
      <alignment horizontal="center" vertical="center"/>
      <protection hidden="1"/>
    </xf>
    <xf numFmtId="9" fontId="12" fillId="6" borderId="7" xfId="3" applyFont="1" applyFill="1" applyBorder="1" applyAlignment="1" applyProtection="1">
      <alignment horizontal="center" vertical="center"/>
      <protection hidden="1"/>
    </xf>
    <xf numFmtId="9" fontId="12" fillId="6" borderId="1" xfId="3" applyFont="1" applyFill="1" applyBorder="1" applyAlignment="1" applyProtection="1">
      <alignment horizontal="center" vertical="center"/>
      <protection hidden="1"/>
    </xf>
    <xf numFmtId="44" fontId="17" fillId="6" borderId="7" xfId="0" applyNumberFormat="1" applyFont="1" applyFill="1" applyBorder="1" applyAlignment="1" applyProtection="1">
      <alignment horizontal="center" vertical="center"/>
      <protection hidden="1"/>
    </xf>
    <xf numFmtId="44" fontId="17" fillId="6" borderId="1" xfId="0" applyNumberFormat="1" applyFont="1" applyFill="1" applyBorder="1" applyAlignment="1" applyProtection="1">
      <alignment horizontal="center" vertical="center"/>
      <protection hidden="1"/>
    </xf>
    <xf numFmtId="0" fontId="16" fillId="4" borderId="7" xfId="0" applyFont="1" applyFill="1" applyBorder="1" applyAlignment="1" applyProtection="1">
      <alignment horizontal="left" vertical="center" wrapText="1"/>
    </xf>
    <xf numFmtId="0" fontId="16" fillId="4" borderId="1" xfId="0" applyFont="1" applyFill="1" applyBorder="1" applyAlignment="1" applyProtection="1">
      <alignment horizontal="left" vertical="center" wrapText="1"/>
    </xf>
    <xf numFmtId="0" fontId="28" fillId="6" borderId="7" xfId="0" applyFont="1" applyFill="1" applyBorder="1" applyAlignment="1" applyProtection="1">
      <alignment horizontal="right" vertical="center" wrapText="1"/>
    </xf>
    <xf numFmtId="0" fontId="28" fillId="6" borderId="1" xfId="0" applyFont="1" applyFill="1" applyBorder="1" applyAlignment="1" applyProtection="1">
      <alignment horizontal="right" vertical="center" wrapText="1"/>
    </xf>
    <xf numFmtId="0" fontId="17" fillId="4" borderId="2" xfId="0" applyFont="1" applyFill="1" applyBorder="1" applyAlignment="1" applyProtection="1">
      <alignment horizontal="center" vertical="center" wrapText="1"/>
      <protection hidden="1"/>
    </xf>
    <xf numFmtId="0" fontId="17" fillId="4" borderId="3" xfId="0" applyFont="1" applyFill="1" applyBorder="1" applyAlignment="1" applyProtection="1">
      <alignment horizontal="center" vertical="center" wrapText="1"/>
      <protection hidden="1"/>
    </xf>
    <xf numFmtId="0" fontId="17" fillId="4" borderId="4" xfId="0" applyFont="1" applyFill="1" applyBorder="1" applyAlignment="1" applyProtection="1">
      <alignment horizontal="center" vertical="center" wrapText="1"/>
      <protection hidden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 applyProtection="1">
      <alignment horizontal="center" vertical="top" wrapTex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 applyProtection="1">
      <alignment horizontal="center" vertical="center" wrapText="1"/>
      <protection hidden="1"/>
    </xf>
    <xf numFmtId="0" fontId="30" fillId="7" borderId="3" xfId="0" applyFont="1" applyFill="1" applyBorder="1" applyAlignment="1" applyProtection="1">
      <alignment horizontal="center" vertical="center" wrapText="1"/>
      <protection hidden="1"/>
    </xf>
    <xf numFmtId="0" fontId="30" fillId="7" borderId="4" xfId="0" applyFont="1" applyFill="1" applyBorder="1" applyAlignment="1" applyProtection="1">
      <alignment horizontal="center" vertical="center" wrapText="1"/>
      <protection hidden="1"/>
    </xf>
    <xf numFmtId="0" fontId="4" fillId="6" borderId="24" xfId="0" applyFont="1" applyFill="1" applyBorder="1" applyAlignment="1" applyProtection="1">
      <alignment horizontal="right" vertical="center" wrapText="1"/>
      <protection hidden="1"/>
    </xf>
    <xf numFmtId="0" fontId="4" fillId="6" borderId="25" xfId="0" applyFont="1" applyFill="1" applyBorder="1" applyAlignment="1" applyProtection="1">
      <alignment horizontal="right" vertical="center" wrapText="1"/>
      <protection hidden="1"/>
    </xf>
    <xf numFmtId="0" fontId="13" fillId="0" borderId="15" xfId="0" applyFont="1" applyBorder="1" applyAlignment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/>
      <protection hidden="1"/>
    </xf>
    <xf numFmtId="0" fontId="6" fillId="3" borderId="14" xfId="0" applyFont="1" applyFill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Border="1" applyAlignment="1" applyProtection="1">
      <alignment horizontal="center" vertical="center" wrapText="1"/>
      <protection hidden="1"/>
    </xf>
    <xf numFmtId="0" fontId="6" fillId="3" borderId="7" xfId="0" applyFont="1" applyFill="1" applyBorder="1" applyAlignment="1" applyProtection="1">
      <alignment horizontal="center" vertical="center" wrapText="1"/>
      <protection hidden="1"/>
    </xf>
    <xf numFmtId="0" fontId="6" fillId="3" borderId="14" xfId="0" applyFont="1" applyFill="1" applyBorder="1" applyAlignment="1" applyProtection="1">
      <alignment horizontal="center" vertical="center" wrapText="1"/>
      <protection hidden="1"/>
    </xf>
    <xf numFmtId="0" fontId="14" fillId="7" borderId="8" xfId="0" applyFont="1" applyFill="1" applyBorder="1" applyAlignment="1" applyProtection="1">
      <alignment horizontal="left" vertical="top" wrapText="1"/>
      <protection hidden="1"/>
    </xf>
    <xf numFmtId="0" fontId="14" fillId="7" borderId="13" xfId="0" applyFont="1" applyFill="1" applyBorder="1" applyAlignment="1" applyProtection="1">
      <alignment horizontal="left" vertical="top" wrapText="1"/>
      <protection hidden="1"/>
    </xf>
    <xf numFmtId="0" fontId="14" fillId="7" borderId="9" xfId="0" applyFont="1" applyFill="1" applyBorder="1" applyAlignment="1" applyProtection="1">
      <alignment horizontal="left" vertical="top" wrapText="1"/>
      <protection hidden="1"/>
    </xf>
    <xf numFmtId="0" fontId="14" fillId="7" borderId="10" xfId="0" applyFont="1" applyFill="1" applyBorder="1" applyAlignment="1" applyProtection="1">
      <alignment horizontal="left" vertical="top" wrapText="1"/>
      <protection hidden="1"/>
    </xf>
    <xf numFmtId="0" fontId="14" fillId="7" borderId="14" xfId="0" applyFont="1" applyFill="1" applyBorder="1" applyAlignment="1" applyProtection="1">
      <alignment horizontal="left" vertical="top" wrapText="1"/>
      <protection hidden="1"/>
    </xf>
    <xf numFmtId="0" fontId="14" fillId="7" borderId="11" xfId="0" applyFont="1" applyFill="1" applyBorder="1" applyAlignment="1" applyProtection="1">
      <alignment horizontal="left" vertical="top" wrapText="1"/>
      <protection hidden="1"/>
    </xf>
    <xf numFmtId="0" fontId="6" fillId="3" borderId="23" xfId="0" applyFont="1" applyFill="1" applyBorder="1" applyAlignment="1" applyProtection="1">
      <alignment horizontal="center" vertical="center" wrapText="1"/>
      <protection hidden="1"/>
    </xf>
    <xf numFmtId="0" fontId="3" fillId="7" borderId="0" xfId="0" applyFont="1" applyFill="1" applyAlignment="1">
      <alignment horizontal="left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31" fillId="7" borderId="2" xfId="0" applyFont="1" applyFill="1" applyBorder="1" applyAlignment="1" applyProtection="1">
      <alignment horizontal="center" vertical="center" wrapText="1"/>
      <protection hidden="1"/>
    </xf>
    <xf numFmtId="0" fontId="31" fillId="7" borderId="3" xfId="0" applyFont="1" applyFill="1" applyBorder="1" applyAlignment="1" applyProtection="1">
      <alignment horizontal="center" vertical="center" wrapText="1"/>
      <protection hidden="1"/>
    </xf>
    <xf numFmtId="0" fontId="31" fillId="7" borderId="4" xfId="0" applyFont="1" applyFill="1" applyBorder="1" applyAlignment="1" applyProtection="1">
      <alignment horizontal="center" vertical="center" wrapText="1"/>
      <protection hidden="1"/>
    </xf>
  </cellXfs>
  <cellStyles count="4">
    <cellStyle name="Moeda" xfId="2" builtinId="4"/>
    <cellStyle name="Normal" xfId="0" builtinId="0"/>
    <cellStyle name="Pe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670560</xdr:colOff>
      <xdr:row>0</xdr:row>
      <xdr:rowOff>53340</xdr:rowOff>
    </xdr:from>
    <xdr:to>
      <xdr:col>5</xdr:col>
      <xdr:colOff>624840</xdr:colOff>
      <xdr:row>3</xdr:row>
      <xdr:rowOff>76200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53340"/>
          <a:ext cx="1036320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594360</xdr:colOff>
      <xdr:row>0</xdr:row>
      <xdr:rowOff>121920</xdr:rowOff>
    </xdr:from>
    <xdr:to>
      <xdr:col>6</xdr:col>
      <xdr:colOff>664845</xdr:colOff>
      <xdr:row>1</xdr:row>
      <xdr:rowOff>441960</xdr:rowOff>
    </xdr:to>
    <xdr:pic>
      <xdr:nvPicPr>
        <xdr:cNvPr id="3" name="Imagem 2" descr="logoportugal202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73140" y="121920"/>
          <a:ext cx="1152525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723900</xdr:colOff>
      <xdr:row>1</xdr:row>
      <xdr:rowOff>30480</xdr:rowOff>
    </xdr:from>
    <xdr:to>
      <xdr:col>7</xdr:col>
      <xdr:colOff>1074419</xdr:colOff>
      <xdr:row>2</xdr:row>
      <xdr:rowOff>30480</xdr:rowOff>
    </xdr:to>
    <xdr:pic>
      <xdr:nvPicPr>
        <xdr:cNvPr id="4" name="Imagem 9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213360"/>
          <a:ext cx="1432559" cy="47244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121919</xdr:colOff>
      <xdr:row>0</xdr:row>
      <xdr:rowOff>107594</xdr:rowOff>
    </xdr:from>
    <xdr:to>
      <xdr:col>1</xdr:col>
      <xdr:colOff>1037598</xdr:colOff>
      <xdr:row>3</xdr:row>
      <xdr:rowOff>38100</xdr:rowOff>
    </xdr:to>
    <xdr:pic>
      <xdr:nvPicPr>
        <xdr:cNvPr id="5" name="Imagem 4" descr="http://inovacaosocial.portugal2020.pt/wp-content/uploads/2017/07/logohighlight-300x214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" y="107594"/>
          <a:ext cx="915679" cy="65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1143000</xdr:colOff>
      <xdr:row>1</xdr:row>
      <xdr:rowOff>99060</xdr:rowOff>
    </xdr:from>
    <xdr:to>
      <xdr:col>2</xdr:col>
      <xdr:colOff>888797</xdr:colOff>
      <xdr:row>1</xdr:row>
      <xdr:rowOff>436778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281940"/>
          <a:ext cx="1864157" cy="3377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670560</xdr:colOff>
      <xdr:row>0</xdr:row>
      <xdr:rowOff>53340</xdr:rowOff>
    </xdr:from>
    <xdr:to>
      <xdr:col>5</xdr:col>
      <xdr:colOff>624840</xdr:colOff>
      <xdr:row>3</xdr:row>
      <xdr:rowOff>76200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7300" y="53340"/>
          <a:ext cx="1036320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594360</xdr:colOff>
      <xdr:row>0</xdr:row>
      <xdr:rowOff>121920</xdr:rowOff>
    </xdr:from>
    <xdr:to>
      <xdr:col>6</xdr:col>
      <xdr:colOff>664845</xdr:colOff>
      <xdr:row>1</xdr:row>
      <xdr:rowOff>441960</xdr:rowOff>
    </xdr:to>
    <xdr:pic>
      <xdr:nvPicPr>
        <xdr:cNvPr id="3" name="Imagem 2" descr="logoportugal202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73140" y="121920"/>
          <a:ext cx="1152525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723900</xdr:colOff>
      <xdr:row>1</xdr:row>
      <xdr:rowOff>30480</xdr:rowOff>
    </xdr:from>
    <xdr:to>
      <xdr:col>7</xdr:col>
      <xdr:colOff>1074419</xdr:colOff>
      <xdr:row>2</xdr:row>
      <xdr:rowOff>30480</xdr:rowOff>
    </xdr:to>
    <xdr:pic>
      <xdr:nvPicPr>
        <xdr:cNvPr id="4" name="Imagem 9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213360"/>
          <a:ext cx="1432559" cy="47244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121919</xdr:colOff>
      <xdr:row>0</xdr:row>
      <xdr:rowOff>107594</xdr:rowOff>
    </xdr:from>
    <xdr:to>
      <xdr:col>1</xdr:col>
      <xdr:colOff>1037598</xdr:colOff>
      <xdr:row>3</xdr:row>
      <xdr:rowOff>38100</xdr:rowOff>
    </xdr:to>
    <xdr:pic>
      <xdr:nvPicPr>
        <xdr:cNvPr id="5" name="Imagem 4" descr="http://inovacaosocial.portugal2020.pt/wp-content/uploads/2017/07/logohighlight-300x214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" y="107594"/>
          <a:ext cx="915679" cy="65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1143000</xdr:colOff>
      <xdr:row>1</xdr:row>
      <xdr:rowOff>99060</xdr:rowOff>
    </xdr:from>
    <xdr:to>
      <xdr:col>2</xdr:col>
      <xdr:colOff>888797</xdr:colOff>
      <xdr:row>1</xdr:row>
      <xdr:rowOff>436778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281940"/>
          <a:ext cx="1864157" cy="33771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662940</xdr:colOff>
      <xdr:row>0</xdr:row>
      <xdr:rowOff>53340</xdr:rowOff>
    </xdr:from>
    <xdr:to>
      <xdr:col>5</xdr:col>
      <xdr:colOff>617220</xdr:colOff>
      <xdr:row>3</xdr:row>
      <xdr:rowOff>76200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9680" y="53340"/>
          <a:ext cx="1036320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594360</xdr:colOff>
      <xdr:row>0</xdr:row>
      <xdr:rowOff>121920</xdr:rowOff>
    </xdr:from>
    <xdr:to>
      <xdr:col>6</xdr:col>
      <xdr:colOff>664845</xdr:colOff>
      <xdr:row>1</xdr:row>
      <xdr:rowOff>441960</xdr:rowOff>
    </xdr:to>
    <xdr:pic>
      <xdr:nvPicPr>
        <xdr:cNvPr id="3" name="Imagem 2" descr="logoportugal202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73140" y="121920"/>
          <a:ext cx="1152525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723900</xdr:colOff>
      <xdr:row>1</xdr:row>
      <xdr:rowOff>30480</xdr:rowOff>
    </xdr:from>
    <xdr:to>
      <xdr:col>7</xdr:col>
      <xdr:colOff>1074419</xdr:colOff>
      <xdr:row>2</xdr:row>
      <xdr:rowOff>30480</xdr:rowOff>
    </xdr:to>
    <xdr:pic>
      <xdr:nvPicPr>
        <xdr:cNvPr id="4" name="Imagem 9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213360"/>
          <a:ext cx="1432559" cy="47244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121919</xdr:colOff>
      <xdr:row>0</xdr:row>
      <xdr:rowOff>107594</xdr:rowOff>
    </xdr:from>
    <xdr:to>
      <xdr:col>1</xdr:col>
      <xdr:colOff>1037598</xdr:colOff>
      <xdr:row>3</xdr:row>
      <xdr:rowOff>38100</xdr:rowOff>
    </xdr:to>
    <xdr:pic>
      <xdr:nvPicPr>
        <xdr:cNvPr id="5" name="Imagem 4" descr="http://inovacaosocial.portugal2020.pt/wp-content/uploads/2017/07/logohighlight-300x214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" y="107594"/>
          <a:ext cx="915679" cy="65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1181100</xdr:colOff>
      <xdr:row>1</xdr:row>
      <xdr:rowOff>99060</xdr:rowOff>
    </xdr:from>
    <xdr:to>
      <xdr:col>2</xdr:col>
      <xdr:colOff>926897</xdr:colOff>
      <xdr:row>1</xdr:row>
      <xdr:rowOff>436778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0" y="281940"/>
          <a:ext cx="1864157" cy="3377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731520</xdr:colOff>
      <xdr:row>0</xdr:row>
      <xdr:rowOff>45720</xdr:rowOff>
    </xdr:from>
    <xdr:to>
      <xdr:col>5</xdr:col>
      <xdr:colOff>685800</xdr:colOff>
      <xdr:row>3</xdr:row>
      <xdr:rowOff>68580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8260" y="45720"/>
          <a:ext cx="1036320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594360</xdr:colOff>
      <xdr:row>0</xdr:row>
      <xdr:rowOff>121920</xdr:rowOff>
    </xdr:from>
    <xdr:to>
      <xdr:col>6</xdr:col>
      <xdr:colOff>664845</xdr:colOff>
      <xdr:row>1</xdr:row>
      <xdr:rowOff>441960</xdr:rowOff>
    </xdr:to>
    <xdr:pic>
      <xdr:nvPicPr>
        <xdr:cNvPr id="3" name="Imagem 2" descr="logoportugal202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73140" y="121920"/>
          <a:ext cx="1152525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723900</xdr:colOff>
      <xdr:row>1</xdr:row>
      <xdr:rowOff>30480</xdr:rowOff>
    </xdr:from>
    <xdr:to>
      <xdr:col>7</xdr:col>
      <xdr:colOff>1074419</xdr:colOff>
      <xdr:row>2</xdr:row>
      <xdr:rowOff>30480</xdr:rowOff>
    </xdr:to>
    <xdr:pic>
      <xdr:nvPicPr>
        <xdr:cNvPr id="4" name="Imagem 9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213360"/>
          <a:ext cx="1432559" cy="47244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121919</xdr:colOff>
      <xdr:row>0</xdr:row>
      <xdr:rowOff>107594</xdr:rowOff>
    </xdr:from>
    <xdr:to>
      <xdr:col>1</xdr:col>
      <xdr:colOff>1037598</xdr:colOff>
      <xdr:row>3</xdr:row>
      <xdr:rowOff>38100</xdr:rowOff>
    </xdr:to>
    <xdr:pic>
      <xdr:nvPicPr>
        <xdr:cNvPr id="5" name="Imagem 4" descr="http://inovacaosocial.portugal2020.pt/wp-content/uploads/2017/07/logohighlight-300x214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" y="107594"/>
          <a:ext cx="915679" cy="65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1143000</xdr:colOff>
      <xdr:row>1</xdr:row>
      <xdr:rowOff>99060</xdr:rowOff>
    </xdr:from>
    <xdr:to>
      <xdr:col>2</xdr:col>
      <xdr:colOff>888797</xdr:colOff>
      <xdr:row>1</xdr:row>
      <xdr:rowOff>436778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281940"/>
          <a:ext cx="1864157" cy="3377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807720</xdr:colOff>
      <xdr:row>0</xdr:row>
      <xdr:rowOff>53340</xdr:rowOff>
    </xdr:from>
    <xdr:to>
      <xdr:col>5</xdr:col>
      <xdr:colOff>762000</xdr:colOff>
      <xdr:row>3</xdr:row>
      <xdr:rowOff>76200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4460" y="53340"/>
          <a:ext cx="1036320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594360</xdr:colOff>
      <xdr:row>0</xdr:row>
      <xdr:rowOff>121920</xdr:rowOff>
    </xdr:from>
    <xdr:to>
      <xdr:col>6</xdr:col>
      <xdr:colOff>664845</xdr:colOff>
      <xdr:row>1</xdr:row>
      <xdr:rowOff>441960</xdr:rowOff>
    </xdr:to>
    <xdr:pic>
      <xdr:nvPicPr>
        <xdr:cNvPr id="3" name="Imagem 2" descr="logoportugal202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73140" y="121920"/>
          <a:ext cx="1152525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723900</xdr:colOff>
      <xdr:row>1</xdr:row>
      <xdr:rowOff>30480</xdr:rowOff>
    </xdr:from>
    <xdr:to>
      <xdr:col>7</xdr:col>
      <xdr:colOff>1074419</xdr:colOff>
      <xdr:row>2</xdr:row>
      <xdr:rowOff>30480</xdr:rowOff>
    </xdr:to>
    <xdr:pic>
      <xdr:nvPicPr>
        <xdr:cNvPr id="4" name="Imagem 9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213360"/>
          <a:ext cx="1432559" cy="47244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121919</xdr:colOff>
      <xdr:row>0</xdr:row>
      <xdr:rowOff>107594</xdr:rowOff>
    </xdr:from>
    <xdr:to>
      <xdr:col>1</xdr:col>
      <xdr:colOff>1037598</xdr:colOff>
      <xdr:row>3</xdr:row>
      <xdr:rowOff>38100</xdr:rowOff>
    </xdr:to>
    <xdr:pic>
      <xdr:nvPicPr>
        <xdr:cNvPr id="5" name="Imagem 4" descr="http://inovacaosocial.portugal2020.pt/wp-content/uploads/2017/07/logohighlight-300x214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" y="107594"/>
          <a:ext cx="915679" cy="65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1188720</xdr:colOff>
      <xdr:row>1</xdr:row>
      <xdr:rowOff>106680</xdr:rowOff>
    </xdr:from>
    <xdr:to>
      <xdr:col>2</xdr:col>
      <xdr:colOff>934517</xdr:colOff>
      <xdr:row>1</xdr:row>
      <xdr:rowOff>444398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3020" y="289560"/>
          <a:ext cx="1864157" cy="33771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784860</xdr:colOff>
      <xdr:row>0</xdr:row>
      <xdr:rowOff>60960</xdr:rowOff>
    </xdr:from>
    <xdr:to>
      <xdr:col>5</xdr:col>
      <xdr:colOff>739140</xdr:colOff>
      <xdr:row>3</xdr:row>
      <xdr:rowOff>83820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1600" y="60960"/>
          <a:ext cx="1036320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594360</xdr:colOff>
      <xdr:row>0</xdr:row>
      <xdr:rowOff>121920</xdr:rowOff>
    </xdr:from>
    <xdr:to>
      <xdr:col>6</xdr:col>
      <xdr:colOff>664845</xdr:colOff>
      <xdr:row>1</xdr:row>
      <xdr:rowOff>441960</xdr:rowOff>
    </xdr:to>
    <xdr:pic>
      <xdr:nvPicPr>
        <xdr:cNvPr id="3" name="Imagem 2" descr="logoportugal202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73140" y="121920"/>
          <a:ext cx="1152525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723900</xdr:colOff>
      <xdr:row>1</xdr:row>
      <xdr:rowOff>30480</xdr:rowOff>
    </xdr:from>
    <xdr:to>
      <xdr:col>7</xdr:col>
      <xdr:colOff>1074419</xdr:colOff>
      <xdr:row>2</xdr:row>
      <xdr:rowOff>30480</xdr:rowOff>
    </xdr:to>
    <xdr:pic>
      <xdr:nvPicPr>
        <xdr:cNvPr id="4" name="Imagem 9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213360"/>
          <a:ext cx="1432559" cy="47244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121919</xdr:colOff>
      <xdr:row>0</xdr:row>
      <xdr:rowOff>107594</xdr:rowOff>
    </xdr:from>
    <xdr:to>
      <xdr:col>1</xdr:col>
      <xdr:colOff>1037598</xdr:colOff>
      <xdr:row>3</xdr:row>
      <xdr:rowOff>38100</xdr:rowOff>
    </xdr:to>
    <xdr:pic>
      <xdr:nvPicPr>
        <xdr:cNvPr id="5" name="Imagem 4" descr="http://inovacaosocial.portugal2020.pt/wp-content/uploads/2017/07/logohighlight-300x214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" y="107594"/>
          <a:ext cx="915679" cy="65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1112520</xdr:colOff>
      <xdr:row>1</xdr:row>
      <xdr:rowOff>121920</xdr:rowOff>
    </xdr:from>
    <xdr:to>
      <xdr:col>2</xdr:col>
      <xdr:colOff>858317</xdr:colOff>
      <xdr:row>1</xdr:row>
      <xdr:rowOff>459638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6820" y="304800"/>
          <a:ext cx="1864157" cy="3377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746760</xdr:colOff>
      <xdr:row>0</xdr:row>
      <xdr:rowOff>45720</xdr:rowOff>
    </xdr:from>
    <xdr:to>
      <xdr:col>5</xdr:col>
      <xdr:colOff>701040</xdr:colOff>
      <xdr:row>3</xdr:row>
      <xdr:rowOff>68580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45720"/>
          <a:ext cx="1036320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594360</xdr:colOff>
      <xdr:row>0</xdr:row>
      <xdr:rowOff>121920</xdr:rowOff>
    </xdr:from>
    <xdr:to>
      <xdr:col>6</xdr:col>
      <xdr:colOff>664845</xdr:colOff>
      <xdr:row>1</xdr:row>
      <xdr:rowOff>441960</xdr:rowOff>
    </xdr:to>
    <xdr:pic>
      <xdr:nvPicPr>
        <xdr:cNvPr id="3" name="Imagem 2" descr="logoportugal202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073140" y="121920"/>
          <a:ext cx="1152525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723900</xdr:colOff>
      <xdr:row>1</xdr:row>
      <xdr:rowOff>30480</xdr:rowOff>
    </xdr:from>
    <xdr:to>
      <xdr:col>7</xdr:col>
      <xdr:colOff>1074419</xdr:colOff>
      <xdr:row>2</xdr:row>
      <xdr:rowOff>30480</xdr:rowOff>
    </xdr:to>
    <xdr:pic>
      <xdr:nvPicPr>
        <xdr:cNvPr id="4" name="Imagem 9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4720" y="213360"/>
          <a:ext cx="1432559" cy="47244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121919</xdr:colOff>
      <xdr:row>0</xdr:row>
      <xdr:rowOff>107594</xdr:rowOff>
    </xdr:from>
    <xdr:to>
      <xdr:col>1</xdr:col>
      <xdr:colOff>1037598</xdr:colOff>
      <xdr:row>3</xdr:row>
      <xdr:rowOff>38100</xdr:rowOff>
    </xdr:to>
    <xdr:pic>
      <xdr:nvPicPr>
        <xdr:cNvPr id="5" name="Imagem 4" descr="http://inovacaosocial.portugal2020.pt/wp-content/uploads/2017/07/logohighlight-300x214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" y="107594"/>
          <a:ext cx="915679" cy="65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1158240</xdr:colOff>
      <xdr:row>1</xdr:row>
      <xdr:rowOff>83820</xdr:rowOff>
    </xdr:from>
    <xdr:to>
      <xdr:col>2</xdr:col>
      <xdr:colOff>904037</xdr:colOff>
      <xdr:row>1</xdr:row>
      <xdr:rowOff>421538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" y="266700"/>
          <a:ext cx="1864157" cy="33771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739140</xdr:colOff>
      <xdr:row>0</xdr:row>
      <xdr:rowOff>68580</xdr:rowOff>
    </xdr:from>
    <xdr:to>
      <xdr:col>5</xdr:col>
      <xdr:colOff>693420</xdr:colOff>
      <xdr:row>3</xdr:row>
      <xdr:rowOff>91440</xdr:rowOff>
    </xdr:to>
    <xdr:pic>
      <xdr:nvPicPr>
        <xdr:cNvPr id="11" name="Imagem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35880" y="68580"/>
          <a:ext cx="1036320" cy="746760"/>
        </a:xfrm>
        <a:prstGeom prst="rect">
          <a:avLst/>
        </a:prstGeom>
      </xdr:spPr>
    </xdr:pic>
    <xdr:clientData/>
  </xdr:twoCellAnchor>
  <xdr:twoCellAnchor editAs="oneCell">
    <xdr:from>
      <xdr:col>5</xdr:col>
      <xdr:colOff>594360</xdr:colOff>
      <xdr:row>0</xdr:row>
      <xdr:rowOff>121920</xdr:rowOff>
    </xdr:from>
    <xdr:to>
      <xdr:col>6</xdr:col>
      <xdr:colOff>664845</xdr:colOff>
      <xdr:row>1</xdr:row>
      <xdr:rowOff>441960</xdr:rowOff>
    </xdr:to>
    <xdr:pic>
      <xdr:nvPicPr>
        <xdr:cNvPr id="12" name="Imagem 2" descr="logoportugal2020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48300" y="121920"/>
          <a:ext cx="1152525" cy="5029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723900</xdr:colOff>
      <xdr:row>1</xdr:row>
      <xdr:rowOff>30480</xdr:rowOff>
    </xdr:from>
    <xdr:to>
      <xdr:col>7</xdr:col>
      <xdr:colOff>1074419</xdr:colOff>
      <xdr:row>2</xdr:row>
      <xdr:rowOff>30480</xdr:rowOff>
    </xdr:to>
    <xdr:pic>
      <xdr:nvPicPr>
        <xdr:cNvPr id="13" name="Imagem 90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3680" y="213360"/>
          <a:ext cx="1432559" cy="472440"/>
        </a:xfrm>
        <a:prstGeom prst="rect">
          <a:avLst/>
        </a:prstGeom>
      </xdr:spPr>
    </xdr:pic>
    <xdr:clientData/>
  </xdr:twoCellAnchor>
  <xdr:twoCellAnchor editAs="oneCell">
    <xdr:from>
      <xdr:col>1</xdr:col>
      <xdr:colOff>121919</xdr:colOff>
      <xdr:row>0</xdr:row>
      <xdr:rowOff>107594</xdr:rowOff>
    </xdr:from>
    <xdr:to>
      <xdr:col>1</xdr:col>
      <xdr:colOff>1037598</xdr:colOff>
      <xdr:row>3</xdr:row>
      <xdr:rowOff>38100</xdr:rowOff>
    </xdr:to>
    <xdr:pic>
      <xdr:nvPicPr>
        <xdr:cNvPr id="14" name="Imagem 13" descr="http://inovacaosocial.portugal2020.pt/wp-content/uploads/2017/07/logohighlight-300x214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19" y="107594"/>
          <a:ext cx="915679" cy="654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1135380</xdr:colOff>
      <xdr:row>1</xdr:row>
      <xdr:rowOff>76200</xdr:rowOff>
    </xdr:from>
    <xdr:to>
      <xdr:col>2</xdr:col>
      <xdr:colOff>881177</xdr:colOff>
      <xdr:row>1</xdr:row>
      <xdr:rowOff>413918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9680" y="259080"/>
          <a:ext cx="1864157" cy="33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56"/>
  <sheetViews>
    <sheetView tabSelected="1" zoomScaleNormal="100" workbookViewId="0">
      <selection activeCell="C27" sqref="C27"/>
    </sheetView>
  </sheetViews>
  <sheetFormatPr defaultRowHeight="15" x14ac:dyDescent="0.25"/>
  <cols>
    <col min="1" max="1" width="1.7109375" style="14" customWidth="1"/>
    <col min="2" max="2" width="30.85546875" customWidth="1"/>
    <col min="3" max="7" width="15.7109375" customWidth="1"/>
    <col min="8" max="8" width="18.5703125" customWidth="1"/>
    <col min="9" max="9" width="4.7109375" style="59" customWidth="1"/>
    <col min="10" max="46" width="8.85546875" style="14"/>
  </cols>
  <sheetData>
    <row r="1" spans="1:9" s="14" customFormat="1" x14ac:dyDescent="0.25">
      <c r="A1" s="43"/>
      <c r="B1" s="43"/>
      <c r="C1" s="43"/>
      <c r="D1" s="44"/>
      <c r="E1" s="43"/>
      <c r="F1" s="44"/>
      <c r="G1" s="44"/>
      <c r="I1" s="59"/>
    </row>
    <row r="2" spans="1:9" s="14" customFormat="1" ht="37.15" customHeight="1" x14ac:dyDescent="0.25">
      <c r="A2" s="43"/>
      <c r="B2" s="43"/>
      <c r="C2" s="108"/>
      <c r="D2" s="108"/>
      <c r="E2" s="108"/>
      <c r="F2" s="108"/>
      <c r="G2" s="108"/>
      <c r="H2" s="108"/>
      <c r="I2" s="59"/>
    </row>
    <row r="3" spans="1:9" s="14" customFormat="1" ht="5.45" customHeight="1" x14ac:dyDescent="0.25">
      <c r="A3" s="43"/>
      <c r="B3" s="43"/>
      <c r="C3" s="108"/>
      <c r="D3" s="108"/>
      <c r="E3" s="108"/>
      <c r="F3" s="108"/>
      <c r="G3" s="108"/>
      <c r="H3" s="108"/>
      <c r="I3" s="59"/>
    </row>
    <row r="4" spans="1:9" s="14" customFormat="1" x14ac:dyDescent="0.25">
      <c r="A4" s="43"/>
      <c r="B4" s="43"/>
      <c r="C4" s="43"/>
      <c r="D4" s="44"/>
      <c r="E4" s="43"/>
      <c r="F4" s="44"/>
      <c r="G4" s="44"/>
      <c r="I4" s="59"/>
    </row>
    <row r="5" spans="1:9" ht="15.75" thickBot="1" x14ac:dyDescent="0.3">
      <c r="A5" s="43"/>
      <c r="B5" s="1" t="s">
        <v>81</v>
      </c>
      <c r="C5" s="2"/>
      <c r="D5" s="3"/>
      <c r="E5" s="2"/>
      <c r="F5" s="3"/>
      <c r="G5" s="3"/>
      <c r="H5" s="3"/>
    </row>
    <row r="6" spans="1:9" s="14" customFormat="1" ht="15.75" thickTop="1" x14ac:dyDescent="0.25">
      <c r="A6" s="43"/>
      <c r="B6" s="18"/>
      <c r="C6" s="45"/>
      <c r="D6" s="46"/>
      <c r="E6" s="45"/>
      <c r="F6" s="46"/>
      <c r="G6" s="46"/>
      <c r="I6" s="59"/>
    </row>
    <row r="7" spans="1:9" s="14" customFormat="1" ht="15" customHeight="1" x14ac:dyDescent="0.25">
      <c r="A7" s="43"/>
      <c r="B7" s="18"/>
      <c r="C7" s="45"/>
      <c r="D7" s="46"/>
      <c r="E7" s="45"/>
      <c r="F7" s="46"/>
      <c r="G7" s="46"/>
      <c r="I7" s="59"/>
    </row>
    <row r="8" spans="1:9" s="14" customFormat="1" ht="30" customHeight="1" x14ac:dyDescent="0.25">
      <c r="A8" s="43"/>
      <c r="B8" s="109" t="s">
        <v>79</v>
      </c>
      <c r="C8" s="109"/>
      <c r="D8" s="109"/>
      <c r="E8" s="109"/>
      <c r="F8" s="109"/>
      <c r="G8" s="109"/>
      <c r="H8" s="109"/>
      <c r="I8" s="59"/>
    </row>
    <row r="9" spans="1:9" s="14" customFormat="1" ht="15" customHeight="1" x14ac:dyDescent="0.25">
      <c r="A9" s="43"/>
      <c r="B9" s="104"/>
      <c r="C9" s="104"/>
      <c r="D9" s="104"/>
      <c r="E9" s="104"/>
      <c r="F9" s="104"/>
      <c r="G9" s="104"/>
      <c r="H9" s="104"/>
      <c r="I9" s="59"/>
    </row>
    <row r="10" spans="1:9" s="89" customFormat="1" ht="30" customHeight="1" x14ac:dyDescent="0.25">
      <c r="A10" s="88"/>
      <c r="B10" s="111" t="s">
        <v>84</v>
      </c>
      <c r="C10" s="111"/>
      <c r="D10" s="111"/>
      <c r="E10" s="111"/>
      <c r="F10" s="111"/>
      <c r="G10" s="111"/>
      <c r="H10" s="111"/>
    </row>
    <row r="11" spans="1:9" s="84" customFormat="1" ht="15" customHeight="1" x14ac:dyDescent="0.25">
      <c r="A11" s="87"/>
      <c r="B11" s="95"/>
      <c r="C11" s="95"/>
      <c r="D11" s="95"/>
      <c r="E11" s="95"/>
      <c r="F11" s="95"/>
      <c r="G11" s="95"/>
      <c r="H11" s="95"/>
    </row>
    <row r="12" spans="1:9" s="84" customFormat="1" ht="30" customHeight="1" x14ac:dyDescent="0.25">
      <c r="A12" s="87"/>
      <c r="B12" s="110" t="s">
        <v>86</v>
      </c>
      <c r="C12" s="110"/>
      <c r="D12" s="110"/>
      <c r="E12" s="110"/>
      <c r="F12" s="110"/>
      <c r="G12" s="110"/>
      <c r="H12" s="110"/>
    </row>
    <row r="13" spans="1:9" s="89" customFormat="1" ht="15" customHeight="1" x14ac:dyDescent="0.25">
      <c r="A13" s="88"/>
      <c r="B13" s="96"/>
      <c r="C13" s="96"/>
      <c r="D13" s="96"/>
      <c r="E13" s="96"/>
      <c r="F13" s="96"/>
      <c r="G13" s="96"/>
      <c r="H13" s="96"/>
    </row>
    <row r="14" spans="1:9" s="91" customFormat="1" ht="90" customHeight="1" x14ac:dyDescent="0.25">
      <c r="A14" s="44"/>
      <c r="B14" s="113" t="s">
        <v>76</v>
      </c>
      <c r="C14" s="113"/>
      <c r="D14" s="113"/>
      <c r="E14" s="113"/>
      <c r="F14" s="113"/>
      <c r="G14" s="113"/>
      <c r="H14" s="113"/>
      <c r="I14" s="90"/>
    </row>
    <row r="15" spans="1:9" s="91" customFormat="1" ht="15" customHeight="1" x14ac:dyDescent="0.25">
      <c r="A15" s="44"/>
      <c r="B15" s="97"/>
      <c r="C15" s="97"/>
      <c r="D15" s="97"/>
      <c r="E15" s="97"/>
      <c r="F15" s="97"/>
      <c r="G15" s="97"/>
      <c r="H15" s="97"/>
      <c r="I15" s="90"/>
    </row>
    <row r="16" spans="1:9" s="14" customFormat="1" ht="45" customHeight="1" x14ac:dyDescent="0.25">
      <c r="A16" s="43"/>
      <c r="B16" s="109" t="s">
        <v>75</v>
      </c>
      <c r="C16" s="109"/>
      <c r="D16" s="109"/>
      <c r="E16" s="109"/>
      <c r="F16" s="109"/>
      <c r="G16" s="109"/>
      <c r="H16" s="109"/>
      <c r="I16" s="59"/>
    </row>
    <row r="17" spans="1:9" s="14" customFormat="1" ht="15" customHeight="1" x14ac:dyDescent="0.25">
      <c r="A17" s="43"/>
      <c r="B17" s="92"/>
      <c r="C17" s="92"/>
      <c r="D17" s="92"/>
      <c r="E17" s="92"/>
      <c r="F17" s="92"/>
      <c r="G17" s="92"/>
      <c r="H17" s="92"/>
      <c r="I17" s="59"/>
    </row>
    <row r="18" spans="1:9" s="14" customFormat="1" ht="30" customHeight="1" x14ac:dyDescent="0.25">
      <c r="A18" s="43"/>
      <c r="B18" s="113" t="s">
        <v>72</v>
      </c>
      <c r="C18" s="113"/>
      <c r="D18" s="113"/>
      <c r="E18" s="113"/>
      <c r="F18" s="113"/>
      <c r="G18" s="113"/>
      <c r="H18" s="113"/>
      <c r="I18" s="59"/>
    </row>
    <row r="19" spans="1:9" s="14" customFormat="1" ht="15" customHeight="1" x14ac:dyDescent="0.25">
      <c r="A19" s="43"/>
      <c r="B19" s="97"/>
      <c r="C19" s="97"/>
      <c r="D19" s="97"/>
      <c r="E19" s="97"/>
      <c r="F19" s="97"/>
      <c r="G19" s="97"/>
      <c r="H19" s="97"/>
      <c r="I19" s="59"/>
    </row>
    <row r="20" spans="1:9" s="14" customFormat="1" ht="30" customHeight="1" x14ac:dyDescent="0.25">
      <c r="A20" s="43"/>
      <c r="B20" s="109" t="s">
        <v>73</v>
      </c>
      <c r="C20" s="109"/>
      <c r="D20" s="109"/>
      <c r="E20" s="109"/>
      <c r="F20" s="109"/>
      <c r="G20" s="109"/>
      <c r="H20" s="109"/>
      <c r="I20" s="59"/>
    </row>
    <row r="21" spans="1:9" s="14" customFormat="1" ht="15" customHeight="1" x14ac:dyDescent="0.25">
      <c r="A21" s="43"/>
      <c r="B21" s="92"/>
      <c r="C21" s="92"/>
      <c r="D21" s="92"/>
      <c r="E21" s="92"/>
      <c r="F21" s="92"/>
      <c r="G21" s="92"/>
      <c r="H21" s="92"/>
      <c r="I21" s="59"/>
    </row>
    <row r="22" spans="1:9" s="14" customFormat="1" ht="45" customHeight="1" x14ac:dyDescent="0.25">
      <c r="A22" s="43"/>
      <c r="B22" s="113" t="s">
        <v>85</v>
      </c>
      <c r="C22" s="113"/>
      <c r="D22" s="113"/>
      <c r="E22" s="113"/>
      <c r="F22" s="113"/>
      <c r="G22" s="113"/>
      <c r="H22" s="113"/>
      <c r="I22" s="59"/>
    </row>
    <row r="23" spans="1:9" s="14" customFormat="1" ht="15" customHeight="1" x14ac:dyDescent="0.25">
      <c r="A23" s="43"/>
      <c r="B23" s="97"/>
      <c r="C23" s="97"/>
      <c r="D23" s="97"/>
      <c r="E23" s="97"/>
      <c r="F23" s="97"/>
      <c r="G23" s="97"/>
      <c r="H23" s="97"/>
      <c r="I23" s="59"/>
    </row>
    <row r="24" spans="1:9" s="14" customFormat="1" ht="30" customHeight="1" x14ac:dyDescent="0.25">
      <c r="A24" s="43"/>
      <c r="B24" s="114" t="s">
        <v>70</v>
      </c>
      <c r="C24" s="114"/>
      <c r="D24" s="114"/>
      <c r="E24" s="114"/>
      <c r="F24" s="114"/>
      <c r="G24" s="114"/>
      <c r="H24" s="114"/>
      <c r="I24" s="59"/>
    </row>
    <row r="25" spans="1:9" s="14" customFormat="1" ht="15" customHeight="1" x14ac:dyDescent="0.25">
      <c r="A25" s="43"/>
      <c r="B25" s="93"/>
      <c r="C25" s="93"/>
      <c r="D25" s="93"/>
      <c r="E25" s="93"/>
      <c r="F25" s="93"/>
      <c r="G25" s="93"/>
      <c r="H25" s="93"/>
      <c r="I25" s="59"/>
    </row>
    <row r="26" spans="1:9" s="14" customFormat="1" ht="45" customHeight="1" x14ac:dyDescent="0.25">
      <c r="A26" s="43"/>
      <c r="B26" s="112" t="s">
        <v>71</v>
      </c>
      <c r="C26" s="112"/>
      <c r="D26" s="112"/>
      <c r="E26" s="112"/>
      <c r="F26" s="112"/>
      <c r="G26" s="112"/>
      <c r="H26" s="112"/>
      <c r="I26" s="59"/>
    </row>
    <row r="27" spans="1:9" s="14" customFormat="1" ht="15" customHeight="1" x14ac:dyDescent="0.25">
      <c r="A27" s="43"/>
      <c r="B27" s="18"/>
      <c r="C27" s="45"/>
      <c r="D27" s="46"/>
      <c r="E27" s="45"/>
      <c r="F27" s="46"/>
      <c r="G27" s="46"/>
      <c r="I27" s="59"/>
    </row>
    <row r="28" spans="1:9" s="14" customFormat="1" ht="19.899999999999999" customHeight="1" x14ac:dyDescent="0.25">
      <c r="I28" s="59"/>
    </row>
    <row r="29" spans="1:9" s="14" customFormat="1" x14ac:dyDescent="0.25">
      <c r="I29" s="59"/>
    </row>
    <row r="30" spans="1:9" s="14" customFormat="1" x14ac:dyDescent="0.25">
      <c r="I30" s="59"/>
    </row>
    <row r="31" spans="1:9" s="14" customFormat="1" x14ac:dyDescent="0.25">
      <c r="I31" s="59"/>
    </row>
    <row r="32" spans="1:9" s="14" customFormat="1" x14ac:dyDescent="0.25">
      <c r="I32" s="59"/>
    </row>
    <row r="33" spans="9:9" s="14" customFormat="1" x14ac:dyDescent="0.25">
      <c r="I33" s="59"/>
    </row>
    <row r="34" spans="9:9" s="14" customFormat="1" x14ac:dyDescent="0.25">
      <c r="I34" s="59"/>
    </row>
    <row r="35" spans="9:9" s="14" customFormat="1" x14ac:dyDescent="0.25">
      <c r="I35" s="59"/>
    </row>
    <row r="36" spans="9:9" s="14" customFormat="1" x14ac:dyDescent="0.25">
      <c r="I36" s="59"/>
    </row>
    <row r="37" spans="9:9" s="14" customFormat="1" x14ac:dyDescent="0.25">
      <c r="I37" s="59"/>
    </row>
    <row r="38" spans="9:9" s="14" customFormat="1" x14ac:dyDescent="0.25">
      <c r="I38" s="59"/>
    </row>
    <row r="39" spans="9:9" s="14" customFormat="1" x14ac:dyDescent="0.25">
      <c r="I39" s="59"/>
    </row>
    <row r="40" spans="9:9" s="14" customFormat="1" x14ac:dyDescent="0.25">
      <c r="I40" s="59"/>
    </row>
    <row r="41" spans="9:9" s="14" customFormat="1" x14ac:dyDescent="0.25">
      <c r="I41" s="59"/>
    </row>
    <row r="42" spans="9:9" s="14" customFormat="1" x14ac:dyDescent="0.25">
      <c r="I42" s="59"/>
    </row>
    <row r="43" spans="9:9" s="14" customFormat="1" x14ac:dyDescent="0.25">
      <c r="I43" s="59"/>
    </row>
    <row r="44" spans="9:9" s="14" customFormat="1" x14ac:dyDescent="0.25">
      <c r="I44" s="59"/>
    </row>
    <row r="45" spans="9:9" s="14" customFormat="1" x14ac:dyDescent="0.25">
      <c r="I45" s="59"/>
    </row>
    <row r="46" spans="9:9" s="14" customFormat="1" x14ac:dyDescent="0.25">
      <c r="I46" s="59"/>
    </row>
    <row r="47" spans="9:9" s="14" customFormat="1" x14ac:dyDescent="0.25">
      <c r="I47" s="59"/>
    </row>
    <row r="48" spans="9:9" s="14" customFormat="1" x14ac:dyDescent="0.25">
      <c r="I48" s="59"/>
    </row>
    <row r="49" spans="9:9" s="14" customFormat="1" x14ac:dyDescent="0.25">
      <c r="I49" s="59"/>
    </row>
    <row r="50" spans="9:9" s="14" customFormat="1" x14ac:dyDescent="0.25">
      <c r="I50" s="59"/>
    </row>
    <row r="51" spans="9:9" s="14" customFormat="1" x14ac:dyDescent="0.25">
      <c r="I51" s="59"/>
    </row>
    <row r="52" spans="9:9" s="14" customFormat="1" x14ac:dyDescent="0.25">
      <c r="I52" s="59"/>
    </row>
    <row r="53" spans="9:9" s="14" customFormat="1" x14ac:dyDescent="0.25">
      <c r="I53" s="59"/>
    </row>
    <row r="54" spans="9:9" s="14" customFormat="1" x14ac:dyDescent="0.25">
      <c r="I54" s="59"/>
    </row>
    <row r="55" spans="9:9" s="14" customFormat="1" x14ac:dyDescent="0.25">
      <c r="I55" s="59"/>
    </row>
    <row r="56" spans="9:9" s="14" customFormat="1" x14ac:dyDescent="0.25">
      <c r="I56" s="59"/>
    </row>
    <row r="57" spans="9:9" s="14" customFormat="1" x14ac:dyDescent="0.25">
      <c r="I57" s="59"/>
    </row>
    <row r="58" spans="9:9" s="14" customFormat="1" x14ac:dyDescent="0.25">
      <c r="I58" s="59"/>
    </row>
    <row r="59" spans="9:9" s="14" customFormat="1" x14ac:dyDescent="0.25">
      <c r="I59" s="59"/>
    </row>
    <row r="60" spans="9:9" s="14" customFormat="1" x14ac:dyDescent="0.25">
      <c r="I60" s="59"/>
    </row>
    <row r="61" spans="9:9" s="14" customFormat="1" x14ac:dyDescent="0.25">
      <c r="I61" s="59"/>
    </row>
    <row r="62" spans="9:9" s="14" customFormat="1" x14ac:dyDescent="0.25">
      <c r="I62" s="59"/>
    </row>
    <row r="63" spans="9:9" s="14" customFormat="1" x14ac:dyDescent="0.25">
      <c r="I63" s="59"/>
    </row>
    <row r="64" spans="9:9" s="14" customFormat="1" x14ac:dyDescent="0.25">
      <c r="I64" s="59"/>
    </row>
    <row r="65" spans="9:9" s="14" customFormat="1" x14ac:dyDescent="0.25">
      <c r="I65" s="59"/>
    </row>
    <row r="66" spans="9:9" s="14" customFormat="1" x14ac:dyDescent="0.25">
      <c r="I66" s="59"/>
    </row>
    <row r="67" spans="9:9" s="14" customFormat="1" x14ac:dyDescent="0.25">
      <c r="I67" s="59"/>
    </row>
    <row r="68" spans="9:9" s="14" customFormat="1" x14ac:dyDescent="0.25">
      <c r="I68" s="59"/>
    </row>
    <row r="69" spans="9:9" s="14" customFormat="1" x14ac:dyDescent="0.25">
      <c r="I69" s="59"/>
    </row>
    <row r="70" spans="9:9" s="14" customFormat="1" x14ac:dyDescent="0.25">
      <c r="I70" s="59"/>
    </row>
    <row r="71" spans="9:9" s="14" customFormat="1" x14ac:dyDescent="0.25">
      <c r="I71" s="59"/>
    </row>
    <row r="72" spans="9:9" s="14" customFormat="1" x14ac:dyDescent="0.25">
      <c r="I72" s="59"/>
    </row>
    <row r="73" spans="9:9" s="14" customFormat="1" x14ac:dyDescent="0.25">
      <c r="I73" s="59"/>
    </row>
    <row r="74" spans="9:9" s="14" customFormat="1" x14ac:dyDescent="0.25">
      <c r="I74" s="59"/>
    </row>
    <row r="75" spans="9:9" s="14" customFormat="1" x14ac:dyDescent="0.25">
      <c r="I75" s="59"/>
    </row>
    <row r="76" spans="9:9" s="14" customFormat="1" x14ac:dyDescent="0.25">
      <c r="I76" s="59"/>
    </row>
    <row r="77" spans="9:9" s="14" customFormat="1" x14ac:dyDescent="0.25">
      <c r="I77" s="59"/>
    </row>
    <row r="78" spans="9:9" s="14" customFormat="1" x14ac:dyDescent="0.25">
      <c r="I78" s="59"/>
    </row>
    <row r="79" spans="9:9" s="14" customFormat="1" x14ac:dyDescent="0.25">
      <c r="I79" s="59"/>
    </row>
    <row r="80" spans="9:9" s="14" customFormat="1" x14ac:dyDescent="0.25">
      <c r="I80" s="59"/>
    </row>
    <row r="81" spans="9:9" s="14" customFormat="1" x14ac:dyDescent="0.25">
      <c r="I81" s="59"/>
    </row>
    <row r="82" spans="9:9" s="14" customFormat="1" x14ac:dyDescent="0.25">
      <c r="I82" s="59"/>
    </row>
    <row r="83" spans="9:9" s="14" customFormat="1" x14ac:dyDescent="0.25">
      <c r="I83" s="59"/>
    </row>
    <row r="84" spans="9:9" s="14" customFormat="1" x14ac:dyDescent="0.25">
      <c r="I84" s="59"/>
    </row>
    <row r="85" spans="9:9" s="14" customFormat="1" x14ac:dyDescent="0.25">
      <c r="I85" s="59"/>
    </row>
    <row r="86" spans="9:9" s="14" customFormat="1" x14ac:dyDescent="0.25">
      <c r="I86" s="59"/>
    </row>
    <row r="87" spans="9:9" s="14" customFormat="1" x14ac:dyDescent="0.25">
      <c r="I87" s="59"/>
    </row>
    <row r="88" spans="9:9" s="14" customFormat="1" x14ac:dyDescent="0.25">
      <c r="I88" s="59"/>
    </row>
    <row r="89" spans="9:9" s="14" customFormat="1" x14ac:dyDescent="0.25">
      <c r="I89" s="59"/>
    </row>
    <row r="90" spans="9:9" s="14" customFormat="1" x14ac:dyDescent="0.25">
      <c r="I90" s="59"/>
    </row>
    <row r="91" spans="9:9" s="14" customFormat="1" x14ac:dyDescent="0.25">
      <c r="I91" s="59"/>
    </row>
    <row r="92" spans="9:9" s="14" customFormat="1" x14ac:dyDescent="0.25">
      <c r="I92" s="59"/>
    </row>
    <row r="93" spans="9:9" s="14" customFormat="1" x14ac:dyDescent="0.25">
      <c r="I93" s="59"/>
    </row>
    <row r="94" spans="9:9" s="14" customFormat="1" x14ac:dyDescent="0.25">
      <c r="I94" s="59"/>
    </row>
    <row r="95" spans="9:9" s="14" customFormat="1" x14ac:dyDescent="0.25">
      <c r="I95" s="59"/>
    </row>
    <row r="96" spans="9:9" s="14" customFormat="1" x14ac:dyDescent="0.25">
      <c r="I96" s="59"/>
    </row>
    <row r="97" spans="9:9" s="14" customFormat="1" x14ac:dyDescent="0.25">
      <c r="I97" s="59"/>
    </row>
    <row r="98" spans="9:9" s="14" customFormat="1" x14ac:dyDescent="0.25">
      <c r="I98" s="59"/>
    </row>
    <row r="99" spans="9:9" s="14" customFormat="1" x14ac:dyDescent="0.25">
      <c r="I99" s="59"/>
    </row>
    <row r="100" spans="9:9" s="14" customFormat="1" x14ac:dyDescent="0.25">
      <c r="I100" s="59"/>
    </row>
    <row r="101" spans="9:9" s="14" customFormat="1" x14ac:dyDescent="0.25">
      <c r="I101" s="59"/>
    </row>
    <row r="102" spans="9:9" s="14" customFormat="1" x14ac:dyDescent="0.25">
      <c r="I102" s="59"/>
    </row>
    <row r="103" spans="9:9" s="14" customFormat="1" x14ac:dyDescent="0.25">
      <c r="I103" s="59"/>
    </row>
    <row r="104" spans="9:9" s="14" customFormat="1" x14ac:dyDescent="0.25">
      <c r="I104" s="59"/>
    </row>
    <row r="105" spans="9:9" s="14" customFormat="1" x14ac:dyDescent="0.25">
      <c r="I105" s="59"/>
    </row>
    <row r="106" spans="9:9" s="14" customFormat="1" x14ac:dyDescent="0.25">
      <c r="I106" s="59"/>
    </row>
    <row r="107" spans="9:9" s="14" customFormat="1" x14ac:dyDescent="0.25">
      <c r="I107" s="59"/>
    </row>
    <row r="108" spans="9:9" s="14" customFormat="1" x14ac:dyDescent="0.25">
      <c r="I108" s="59"/>
    </row>
    <row r="109" spans="9:9" s="14" customFormat="1" x14ac:dyDescent="0.25">
      <c r="I109" s="59"/>
    </row>
    <row r="110" spans="9:9" s="14" customFormat="1" x14ac:dyDescent="0.25">
      <c r="I110" s="59"/>
    </row>
    <row r="111" spans="9:9" s="14" customFormat="1" x14ac:dyDescent="0.25">
      <c r="I111" s="59"/>
    </row>
    <row r="112" spans="9:9" s="14" customFormat="1" x14ac:dyDescent="0.25">
      <c r="I112" s="59"/>
    </row>
    <row r="113" spans="9:9" s="14" customFormat="1" x14ac:dyDescent="0.25">
      <c r="I113" s="59"/>
    </row>
    <row r="114" spans="9:9" s="14" customFormat="1" x14ac:dyDescent="0.25">
      <c r="I114" s="59"/>
    </row>
    <row r="115" spans="9:9" s="14" customFormat="1" x14ac:dyDescent="0.25">
      <c r="I115" s="59"/>
    </row>
    <row r="116" spans="9:9" s="14" customFormat="1" x14ac:dyDescent="0.25">
      <c r="I116" s="59"/>
    </row>
    <row r="117" spans="9:9" s="14" customFormat="1" x14ac:dyDescent="0.25">
      <c r="I117" s="59"/>
    </row>
    <row r="118" spans="9:9" s="14" customFormat="1" x14ac:dyDescent="0.25">
      <c r="I118" s="59"/>
    </row>
    <row r="119" spans="9:9" s="14" customFormat="1" x14ac:dyDescent="0.25">
      <c r="I119" s="59"/>
    </row>
    <row r="120" spans="9:9" s="14" customFormat="1" x14ac:dyDescent="0.25">
      <c r="I120" s="59"/>
    </row>
    <row r="121" spans="9:9" s="14" customFormat="1" x14ac:dyDescent="0.25">
      <c r="I121" s="59"/>
    </row>
    <row r="122" spans="9:9" s="14" customFormat="1" x14ac:dyDescent="0.25">
      <c r="I122" s="59"/>
    </row>
    <row r="123" spans="9:9" s="14" customFormat="1" x14ac:dyDescent="0.25">
      <c r="I123" s="59"/>
    </row>
    <row r="124" spans="9:9" s="14" customFormat="1" x14ac:dyDescent="0.25">
      <c r="I124" s="59"/>
    </row>
    <row r="125" spans="9:9" s="14" customFormat="1" x14ac:dyDescent="0.25">
      <c r="I125" s="59"/>
    </row>
    <row r="126" spans="9:9" s="14" customFormat="1" x14ac:dyDescent="0.25">
      <c r="I126" s="59"/>
    </row>
    <row r="127" spans="9:9" s="14" customFormat="1" x14ac:dyDescent="0.25">
      <c r="I127" s="59"/>
    </row>
    <row r="128" spans="9:9" s="14" customFormat="1" x14ac:dyDescent="0.25">
      <c r="I128" s="59"/>
    </row>
    <row r="129" spans="9:9" s="14" customFormat="1" x14ac:dyDescent="0.25">
      <c r="I129" s="59"/>
    </row>
    <row r="130" spans="9:9" s="14" customFormat="1" x14ac:dyDescent="0.25">
      <c r="I130" s="59"/>
    </row>
    <row r="131" spans="9:9" s="14" customFormat="1" x14ac:dyDescent="0.25">
      <c r="I131" s="59"/>
    </row>
    <row r="132" spans="9:9" s="14" customFormat="1" x14ac:dyDescent="0.25">
      <c r="I132" s="59"/>
    </row>
    <row r="133" spans="9:9" s="14" customFormat="1" x14ac:dyDescent="0.25">
      <c r="I133" s="59"/>
    </row>
    <row r="134" spans="9:9" s="14" customFormat="1" x14ac:dyDescent="0.25">
      <c r="I134" s="59"/>
    </row>
    <row r="135" spans="9:9" s="14" customFormat="1" x14ac:dyDescent="0.25">
      <c r="I135" s="59"/>
    </row>
    <row r="136" spans="9:9" s="14" customFormat="1" x14ac:dyDescent="0.25">
      <c r="I136" s="59"/>
    </row>
    <row r="137" spans="9:9" s="14" customFormat="1" x14ac:dyDescent="0.25">
      <c r="I137" s="59"/>
    </row>
    <row r="138" spans="9:9" s="14" customFormat="1" x14ac:dyDescent="0.25">
      <c r="I138" s="59"/>
    </row>
    <row r="139" spans="9:9" s="14" customFormat="1" x14ac:dyDescent="0.25">
      <c r="I139" s="59"/>
    </row>
    <row r="140" spans="9:9" s="14" customFormat="1" x14ac:dyDescent="0.25">
      <c r="I140" s="59"/>
    </row>
    <row r="141" spans="9:9" s="14" customFormat="1" x14ac:dyDescent="0.25">
      <c r="I141" s="59"/>
    </row>
    <row r="142" spans="9:9" s="14" customFormat="1" x14ac:dyDescent="0.25">
      <c r="I142" s="59"/>
    </row>
    <row r="143" spans="9:9" s="14" customFormat="1" x14ac:dyDescent="0.25">
      <c r="I143" s="59"/>
    </row>
    <row r="144" spans="9:9" s="14" customFormat="1" x14ac:dyDescent="0.25">
      <c r="I144" s="59"/>
    </row>
    <row r="145" spans="9:9" s="14" customFormat="1" x14ac:dyDescent="0.25">
      <c r="I145" s="59"/>
    </row>
    <row r="146" spans="9:9" s="14" customFormat="1" x14ac:dyDescent="0.25">
      <c r="I146" s="59"/>
    </row>
    <row r="147" spans="9:9" s="14" customFormat="1" x14ac:dyDescent="0.25">
      <c r="I147" s="59"/>
    </row>
    <row r="148" spans="9:9" s="14" customFormat="1" x14ac:dyDescent="0.25">
      <c r="I148" s="59"/>
    </row>
    <row r="149" spans="9:9" s="14" customFormat="1" x14ac:dyDescent="0.25">
      <c r="I149" s="59"/>
    </row>
    <row r="150" spans="9:9" s="14" customFormat="1" x14ac:dyDescent="0.25">
      <c r="I150" s="59"/>
    </row>
    <row r="151" spans="9:9" s="14" customFormat="1" x14ac:dyDescent="0.25">
      <c r="I151" s="59"/>
    </row>
    <row r="152" spans="9:9" s="14" customFormat="1" x14ac:dyDescent="0.25">
      <c r="I152" s="59"/>
    </row>
    <row r="153" spans="9:9" s="14" customFormat="1" x14ac:dyDescent="0.25">
      <c r="I153" s="59"/>
    </row>
    <row r="154" spans="9:9" s="14" customFormat="1" x14ac:dyDescent="0.25">
      <c r="I154" s="59"/>
    </row>
    <row r="155" spans="9:9" s="14" customFormat="1" x14ac:dyDescent="0.25">
      <c r="I155" s="59"/>
    </row>
    <row r="156" spans="9:9" s="14" customFormat="1" x14ac:dyDescent="0.25">
      <c r="I156" s="59"/>
    </row>
  </sheetData>
  <dataConsolidate/>
  <mergeCells count="11">
    <mergeCell ref="C2:H3"/>
    <mergeCell ref="B8:H8"/>
    <mergeCell ref="B12:H12"/>
    <mergeCell ref="B10:H10"/>
    <mergeCell ref="B26:H26"/>
    <mergeCell ref="B14:H14"/>
    <mergeCell ref="B16:H16"/>
    <mergeCell ref="B18:H18"/>
    <mergeCell ref="B20:H20"/>
    <mergeCell ref="B22:H22"/>
    <mergeCell ref="B24:H24"/>
  </mergeCells>
  <pageMargins left="0.7" right="0.7" top="0.75" bottom="0.75" header="0.3" footer="0.3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pageSetUpPr fitToPage="1"/>
  </sheetPr>
  <dimension ref="A1:AT198"/>
  <sheetViews>
    <sheetView zoomScaleNormal="100" workbookViewId="0">
      <selection activeCell="D27" sqref="D27"/>
    </sheetView>
  </sheetViews>
  <sheetFormatPr defaultRowHeight="15" x14ac:dyDescent="0.25"/>
  <cols>
    <col min="1" max="1" width="1.7109375" style="14" customWidth="1"/>
    <col min="2" max="2" width="30.85546875" customWidth="1"/>
    <col min="3" max="7" width="15.7109375" customWidth="1"/>
    <col min="8" max="8" width="18.5703125" customWidth="1"/>
    <col min="9" max="9" width="4.7109375" style="59" customWidth="1"/>
    <col min="10" max="46" width="8.85546875" style="14"/>
  </cols>
  <sheetData>
    <row r="1" spans="1:9" s="14" customFormat="1" x14ac:dyDescent="0.25">
      <c r="A1" s="43"/>
      <c r="B1" s="43"/>
      <c r="C1" s="43"/>
      <c r="D1" s="44"/>
      <c r="E1" s="43"/>
      <c r="F1" s="44"/>
      <c r="G1" s="44"/>
      <c r="I1" s="59"/>
    </row>
    <row r="2" spans="1:9" s="14" customFormat="1" ht="37.15" customHeight="1" x14ac:dyDescent="0.25">
      <c r="A2" s="43"/>
      <c r="B2" s="43"/>
      <c r="C2" s="108"/>
      <c r="D2" s="108"/>
      <c r="E2" s="108"/>
      <c r="F2" s="108"/>
      <c r="G2" s="108"/>
      <c r="H2" s="108"/>
      <c r="I2" s="59"/>
    </row>
    <row r="3" spans="1:9" s="14" customFormat="1" ht="5.45" customHeight="1" x14ac:dyDescent="0.25">
      <c r="A3" s="43"/>
      <c r="B3" s="43"/>
      <c r="C3" s="108"/>
      <c r="D3" s="108"/>
      <c r="E3" s="108"/>
      <c r="F3" s="108"/>
      <c r="G3" s="108"/>
      <c r="H3" s="108"/>
      <c r="I3" s="59"/>
    </row>
    <row r="4" spans="1:9" s="14" customFormat="1" x14ac:dyDescent="0.25">
      <c r="A4" s="43"/>
      <c r="B4" s="43"/>
      <c r="C4" s="43"/>
      <c r="D4" s="44"/>
      <c r="E4" s="43"/>
      <c r="F4" s="44"/>
      <c r="G4" s="44"/>
      <c r="I4" s="59"/>
    </row>
    <row r="5" spans="1:9" ht="15.75" thickBot="1" x14ac:dyDescent="0.3">
      <c r="A5" s="43"/>
      <c r="B5" s="1" t="s">
        <v>61</v>
      </c>
      <c r="C5" s="2"/>
      <c r="D5" s="3"/>
      <c r="E5" s="2"/>
      <c r="F5" s="3"/>
      <c r="G5" s="3"/>
      <c r="H5" s="3"/>
    </row>
    <row r="6" spans="1:9" s="14" customFormat="1" ht="15.75" thickTop="1" x14ac:dyDescent="0.25">
      <c r="A6" s="43"/>
      <c r="B6" s="18"/>
      <c r="C6" s="45"/>
      <c r="D6" s="46"/>
      <c r="E6" s="45"/>
      <c r="F6" s="46"/>
      <c r="G6" s="46"/>
      <c r="I6" s="59"/>
    </row>
    <row r="7" spans="1:9" s="14" customFormat="1" x14ac:dyDescent="0.25">
      <c r="A7" s="43"/>
      <c r="B7" s="18"/>
      <c r="C7" s="45"/>
      <c r="D7" s="46"/>
      <c r="E7" s="45"/>
      <c r="F7" s="46"/>
      <c r="G7" s="46"/>
      <c r="I7" s="59"/>
    </row>
    <row r="8" spans="1:9" s="14" customFormat="1" x14ac:dyDescent="0.25">
      <c r="A8" s="43"/>
      <c r="B8" s="18"/>
      <c r="C8" s="45"/>
      <c r="D8" s="46"/>
      <c r="E8" s="45"/>
      <c r="F8" s="46"/>
      <c r="G8" s="46"/>
      <c r="I8" s="59"/>
    </row>
    <row r="9" spans="1:9" s="14" customFormat="1" ht="30" customHeight="1" x14ac:dyDescent="0.25">
      <c r="A9" s="43"/>
      <c r="B9" s="18"/>
      <c r="C9" s="45"/>
      <c r="D9" s="46"/>
      <c r="E9" s="102" t="s">
        <v>68</v>
      </c>
      <c r="F9" s="103" t="s">
        <v>69</v>
      </c>
      <c r="G9" s="46"/>
      <c r="I9" s="59"/>
    </row>
    <row r="10" spans="1:9" s="14" customFormat="1" ht="45" customHeight="1" x14ac:dyDescent="0.25">
      <c r="A10" s="43"/>
      <c r="B10" s="127" t="s">
        <v>67</v>
      </c>
      <c r="C10" s="128"/>
      <c r="D10" s="129"/>
      <c r="E10" s="86"/>
      <c r="F10" s="85"/>
      <c r="G10" s="46"/>
      <c r="I10" s="59"/>
    </row>
    <row r="11" spans="1:9" s="14" customFormat="1" x14ac:dyDescent="0.25">
      <c r="A11" s="43"/>
      <c r="B11" s="18"/>
      <c r="C11" s="45"/>
      <c r="D11" s="46"/>
      <c r="E11" s="45"/>
      <c r="F11" s="46"/>
      <c r="G11" s="46"/>
      <c r="I11" s="59"/>
    </row>
    <row r="12" spans="1:9" s="14" customFormat="1" ht="15" customHeight="1" x14ac:dyDescent="0.25">
      <c r="A12" s="43"/>
      <c r="B12" s="18"/>
      <c r="C12" s="45"/>
      <c r="D12" s="46"/>
      <c r="E12" s="45"/>
      <c r="F12" s="46"/>
      <c r="G12" s="46"/>
      <c r="I12" s="59"/>
    </row>
    <row r="13" spans="1:9" s="14" customFormat="1" ht="19.899999999999999" customHeight="1" x14ac:dyDescent="0.25">
      <c r="I13" s="59"/>
    </row>
    <row r="14" spans="1:9" s="14" customFormat="1" ht="19.899999999999999" customHeight="1" thickBot="1" x14ac:dyDescent="0.3">
      <c r="G14" s="79" t="s">
        <v>24</v>
      </c>
      <c r="H14" s="79" t="s">
        <v>63</v>
      </c>
      <c r="I14" s="59"/>
    </row>
    <row r="15" spans="1:9" s="14" customFormat="1" ht="19.149999999999999" customHeight="1" thickTop="1" x14ac:dyDescent="0.25">
      <c r="B15" s="125" t="s">
        <v>62</v>
      </c>
      <c r="C15" s="125"/>
      <c r="D15" s="125"/>
      <c r="E15" s="125"/>
      <c r="F15" s="125"/>
      <c r="G15" s="119">
        <v>1</v>
      </c>
      <c r="H15" s="121">
        <f>+H18+H21</f>
        <v>0</v>
      </c>
    </row>
    <row r="16" spans="1:9" s="14" customFormat="1" ht="31.15" customHeight="1" thickBot="1" x14ac:dyDescent="0.3">
      <c r="B16" s="126"/>
      <c r="C16" s="126"/>
      <c r="D16" s="126"/>
      <c r="E16" s="126"/>
      <c r="F16" s="126"/>
      <c r="G16" s="120"/>
      <c r="H16" s="122"/>
    </row>
    <row r="17" spans="2:9" s="14" customFormat="1" ht="10.15" customHeight="1" thickTop="1" thickBot="1" x14ac:dyDescent="0.3">
      <c r="G17" s="61"/>
      <c r="H17" s="61"/>
      <c r="I17" s="59"/>
    </row>
    <row r="18" spans="2:9" s="14" customFormat="1" ht="19.149999999999999" customHeight="1" thickTop="1" x14ac:dyDescent="0.25">
      <c r="B18" s="123" t="s">
        <v>60</v>
      </c>
      <c r="C18" s="123"/>
      <c r="D18" s="123"/>
      <c r="E18" s="123"/>
      <c r="F18" s="57"/>
      <c r="G18" s="115" t="e">
        <f>+H18/H15</f>
        <v>#DIV/0!</v>
      </c>
      <c r="H18" s="117">
        <f>IF(F10="sim",IF(E10*1.23&lt;=5000,E10*1.23,5000),IF(E10&gt;5000,5000,E10))</f>
        <v>0</v>
      </c>
    </row>
    <row r="19" spans="2:9" s="14" customFormat="1" ht="31.15" customHeight="1" thickBot="1" x14ac:dyDescent="0.3">
      <c r="B19" s="124"/>
      <c r="C19" s="124"/>
      <c r="D19" s="124"/>
      <c r="E19" s="124"/>
      <c r="F19" s="58"/>
      <c r="G19" s="116"/>
      <c r="H19" s="118"/>
    </row>
    <row r="20" spans="2:9" s="14" customFormat="1" ht="10.15" customHeight="1" thickTop="1" thickBot="1" x14ac:dyDescent="0.3">
      <c r="G20" s="61"/>
      <c r="H20" s="61"/>
      <c r="I20" s="59"/>
    </row>
    <row r="21" spans="2:9" s="14" customFormat="1" ht="19.149999999999999" customHeight="1" thickTop="1" x14ac:dyDescent="0.25">
      <c r="B21" s="123" t="s">
        <v>64</v>
      </c>
      <c r="C21" s="123"/>
      <c r="D21" s="123"/>
      <c r="E21" s="123"/>
      <c r="F21" s="123"/>
      <c r="G21" s="115" t="e">
        <f>+H21/H15</f>
        <v>#DIV/0!</v>
      </c>
      <c r="H21" s="117">
        <f>+H24+H26</f>
        <v>0</v>
      </c>
    </row>
    <row r="22" spans="2:9" s="14" customFormat="1" ht="31.15" customHeight="1" thickBot="1" x14ac:dyDescent="0.3">
      <c r="B22" s="124"/>
      <c r="C22" s="124"/>
      <c r="D22" s="124"/>
      <c r="E22" s="124"/>
      <c r="F22" s="124"/>
      <c r="G22" s="116"/>
      <c r="H22" s="118"/>
    </row>
    <row r="23" spans="2:9" s="14" customFormat="1" ht="10.15" customHeight="1" thickTop="1" thickBot="1" x14ac:dyDescent="0.3">
      <c r="G23" s="56"/>
      <c r="I23" s="59"/>
    </row>
    <row r="24" spans="2:9" s="14" customFormat="1" ht="33" customHeight="1" thickBot="1" x14ac:dyDescent="0.3">
      <c r="B24" s="94" t="s">
        <v>33</v>
      </c>
      <c r="C24" s="5"/>
      <c r="D24" s="5"/>
      <c r="E24" s="5"/>
      <c r="F24" s="5"/>
      <c r="G24" s="77" t="e">
        <f>+H24/H15</f>
        <v>#DIV/0!</v>
      </c>
      <c r="H24" s="81">
        <f>+'Intervenção 2'!H15+'Intervenção 3'!H15+'Intervenção 4'!H15+'Intervenção 5'!H15+'Intervenção 6'!H15</f>
        <v>0</v>
      </c>
      <c r="I24" s="59"/>
    </row>
    <row r="25" spans="2:9" s="14" customFormat="1" ht="10.15" customHeight="1" thickBot="1" x14ac:dyDescent="0.3">
      <c r="B25" s="17"/>
      <c r="C25" s="18"/>
      <c r="D25" s="18"/>
      <c r="E25" s="18"/>
      <c r="F25" s="18"/>
      <c r="G25" s="80"/>
      <c r="H25" s="82"/>
      <c r="I25" s="59"/>
    </row>
    <row r="26" spans="2:9" s="14" customFormat="1" ht="33" customHeight="1" thickBot="1" x14ac:dyDescent="0.3">
      <c r="B26" s="94" t="s">
        <v>35</v>
      </c>
      <c r="C26" s="5"/>
      <c r="D26" s="5"/>
      <c r="E26" s="5"/>
      <c r="F26" s="5"/>
      <c r="G26" s="77" t="e">
        <f>+H26/H15</f>
        <v>#DIV/0!</v>
      </c>
      <c r="H26" s="81">
        <f>+H28+H30</f>
        <v>0</v>
      </c>
      <c r="I26" s="59"/>
    </row>
    <row r="27" spans="2:9" s="14" customFormat="1" ht="10.15" customHeight="1" thickBot="1" x14ac:dyDescent="0.3">
      <c r="B27" s="17"/>
      <c r="C27" s="18"/>
      <c r="D27" s="18"/>
      <c r="E27" s="18"/>
      <c r="F27" s="18"/>
      <c r="G27" s="62"/>
      <c r="H27" s="63"/>
      <c r="I27" s="59"/>
    </row>
    <row r="28" spans="2:9" s="14" customFormat="1" ht="33" customHeight="1" thickBot="1" x14ac:dyDescent="0.3">
      <c r="C28" s="98" t="s">
        <v>65</v>
      </c>
      <c r="D28" s="99"/>
      <c r="E28" s="99"/>
      <c r="F28" s="99"/>
      <c r="G28" s="100" t="e">
        <f>+H28/H15</f>
        <v>#DIV/0!</v>
      </c>
      <c r="H28" s="101">
        <f>+'Intervenção 2'!H46+'Intervenção 3'!H46+'Intervenção 4'!H46+'Intervenção 5'!H46+'Intervenção 6'!H46</f>
        <v>0</v>
      </c>
      <c r="I28" s="59"/>
    </row>
    <row r="29" spans="2:9" s="14" customFormat="1" ht="10.15" customHeight="1" thickBot="1" x14ac:dyDescent="0.3">
      <c r="G29" s="83"/>
      <c r="H29" s="84"/>
      <c r="I29" s="59"/>
    </row>
    <row r="30" spans="2:9" s="14" customFormat="1" ht="33" customHeight="1" thickBot="1" x14ac:dyDescent="0.3">
      <c r="C30" s="98" t="s">
        <v>66</v>
      </c>
      <c r="D30" s="99"/>
      <c r="E30" s="99"/>
      <c r="F30" s="99"/>
      <c r="G30" s="100" t="e">
        <f>+H30/H15</f>
        <v>#DIV/0!</v>
      </c>
      <c r="H30" s="101">
        <f>+'Intervenção 2'!H36-'Intervenção 2'!H46+'Intervenção 3'!H36-'Intervenção 3'!H46+'Intervenção 4'!H36-'Intervenção 4'!H46+'Intervenção 5'!H36-'Intervenção 5'!H46+'Intervenção 6'!H36-'Intervenção 6'!H46</f>
        <v>0</v>
      </c>
      <c r="I30" s="59"/>
    </row>
    <row r="31" spans="2:9" s="14" customFormat="1" ht="7.9" customHeight="1" x14ac:dyDescent="0.25">
      <c r="B31" s="17"/>
      <c r="C31" s="18"/>
      <c r="D31" s="18"/>
      <c r="E31" s="18"/>
      <c r="F31" s="18"/>
      <c r="G31" s="18"/>
      <c r="H31" s="19"/>
      <c r="I31" s="59"/>
    </row>
    <row r="32" spans="2:9" s="14" customFormat="1" x14ac:dyDescent="0.25">
      <c r="I32" s="59"/>
    </row>
    <row r="33" spans="2:9" s="14" customFormat="1" x14ac:dyDescent="0.25">
      <c r="I33" s="59"/>
    </row>
    <row r="34" spans="2:9" s="14" customFormat="1" x14ac:dyDescent="0.25">
      <c r="I34" s="59"/>
    </row>
    <row r="35" spans="2:9" s="14" customFormat="1" x14ac:dyDescent="0.25">
      <c r="I35" s="59"/>
    </row>
    <row r="36" spans="2:9" s="14" customFormat="1" x14ac:dyDescent="0.25">
      <c r="I36" s="59"/>
    </row>
    <row r="37" spans="2:9" s="14" customFormat="1" x14ac:dyDescent="0.25">
      <c r="I37" s="59"/>
    </row>
    <row r="38" spans="2:9" s="14" customFormat="1" x14ac:dyDescent="0.25">
      <c r="I38" s="59"/>
    </row>
    <row r="39" spans="2:9" s="14" customFormat="1" x14ac:dyDescent="0.25">
      <c r="I39" s="59"/>
    </row>
    <row r="40" spans="2:9" s="14" customFormat="1" x14ac:dyDescent="0.25">
      <c r="I40" s="59"/>
    </row>
    <row r="41" spans="2:9" s="14" customFormat="1" x14ac:dyDescent="0.25">
      <c r="I41" s="59"/>
    </row>
    <row r="42" spans="2:9" s="14" customFormat="1" x14ac:dyDescent="0.25">
      <c r="I42" s="59"/>
    </row>
    <row r="43" spans="2:9" s="14" customFormat="1" x14ac:dyDescent="0.25">
      <c r="I43" s="59"/>
    </row>
    <row r="44" spans="2:9" s="14" customFormat="1" hidden="1" x14ac:dyDescent="0.25">
      <c r="I44" s="59"/>
    </row>
    <row r="45" spans="2:9" s="14" customFormat="1" hidden="1" x14ac:dyDescent="0.25">
      <c r="B45" s="14" t="s">
        <v>28</v>
      </c>
      <c r="I45" s="59"/>
    </row>
    <row r="46" spans="2:9" s="14" customFormat="1" hidden="1" x14ac:dyDescent="0.25">
      <c r="B46" s="14" t="s">
        <v>49</v>
      </c>
      <c r="I46" s="59"/>
    </row>
    <row r="47" spans="2:9" s="14" customFormat="1" hidden="1" x14ac:dyDescent="0.25">
      <c r="I47" s="59"/>
    </row>
    <row r="48" spans="2:9" s="14" customFormat="1" x14ac:dyDescent="0.25">
      <c r="I48" s="59"/>
    </row>
    <row r="49" spans="9:9" s="14" customFormat="1" x14ac:dyDescent="0.25">
      <c r="I49" s="59"/>
    </row>
    <row r="50" spans="9:9" s="14" customFormat="1" x14ac:dyDescent="0.25">
      <c r="I50" s="59"/>
    </row>
    <row r="51" spans="9:9" s="14" customFormat="1" x14ac:dyDescent="0.25">
      <c r="I51" s="59"/>
    </row>
    <row r="52" spans="9:9" s="14" customFormat="1" x14ac:dyDescent="0.25">
      <c r="I52" s="59"/>
    </row>
    <row r="53" spans="9:9" s="14" customFormat="1" x14ac:dyDescent="0.25">
      <c r="I53" s="59"/>
    </row>
    <row r="54" spans="9:9" s="14" customFormat="1" x14ac:dyDescent="0.25">
      <c r="I54" s="59"/>
    </row>
    <row r="55" spans="9:9" s="14" customFormat="1" x14ac:dyDescent="0.25">
      <c r="I55" s="59"/>
    </row>
    <row r="56" spans="9:9" s="14" customFormat="1" x14ac:dyDescent="0.25">
      <c r="I56" s="59"/>
    </row>
    <row r="57" spans="9:9" s="14" customFormat="1" x14ac:dyDescent="0.25">
      <c r="I57" s="59"/>
    </row>
    <row r="58" spans="9:9" s="14" customFormat="1" x14ac:dyDescent="0.25">
      <c r="I58" s="59"/>
    </row>
    <row r="59" spans="9:9" s="14" customFormat="1" x14ac:dyDescent="0.25">
      <c r="I59" s="59"/>
    </row>
    <row r="60" spans="9:9" s="14" customFormat="1" x14ac:dyDescent="0.25">
      <c r="I60" s="59"/>
    </row>
    <row r="61" spans="9:9" s="14" customFormat="1" x14ac:dyDescent="0.25">
      <c r="I61" s="59"/>
    </row>
    <row r="62" spans="9:9" s="14" customFormat="1" x14ac:dyDescent="0.25">
      <c r="I62" s="59"/>
    </row>
    <row r="63" spans="9:9" s="14" customFormat="1" x14ac:dyDescent="0.25">
      <c r="I63" s="59"/>
    </row>
    <row r="64" spans="9:9" s="14" customFormat="1" x14ac:dyDescent="0.25">
      <c r="I64" s="59"/>
    </row>
    <row r="65" spans="9:9" s="14" customFormat="1" x14ac:dyDescent="0.25">
      <c r="I65" s="59"/>
    </row>
    <row r="66" spans="9:9" s="14" customFormat="1" x14ac:dyDescent="0.25">
      <c r="I66" s="59"/>
    </row>
    <row r="67" spans="9:9" s="14" customFormat="1" x14ac:dyDescent="0.25">
      <c r="I67" s="59"/>
    </row>
    <row r="68" spans="9:9" s="14" customFormat="1" x14ac:dyDescent="0.25">
      <c r="I68" s="59"/>
    </row>
    <row r="69" spans="9:9" s="14" customFormat="1" x14ac:dyDescent="0.25">
      <c r="I69" s="59"/>
    </row>
    <row r="70" spans="9:9" s="14" customFormat="1" x14ac:dyDescent="0.25">
      <c r="I70" s="59"/>
    </row>
    <row r="71" spans="9:9" s="14" customFormat="1" x14ac:dyDescent="0.25">
      <c r="I71" s="59"/>
    </row>
    <row r="72" spans="9:9" s="14" customFormat="1" x14ac:dyDescent="0.25">
      <c r="I72" s="59"/>
    </row>
    <row r="73" spans="9:9" s="14" customFormat="1" x14ac:dyDescent="0.25">
      <c r="I73" s="59"/>
    </row>
    <row r="74" spans="9:9" s="14" customFormat="1" x14ac:dyDescent="0.25">
      <c r="I74" s="59"/>
    </row>
    <row r="75" spans="9:9" s="14" customFormat="1" x14ac:dyDescent="0.25">
      <c r="I75" s="59"/>
    </row>
    <row r="76" spans="9:9" s="14" customFormat="1" x14ac:dyDescent="0.25">
      <c r="I76" s="59"/>
    </row>
    <row r="77" spans="9:9" s="14" customFormat="1" x14ac:dyDescent="0.25">
      <c r="I77" s="59"/>
    </row>
    <row r="78" spans="9:9" s="14" customFormat="1" x14ac:dyDescent="0.25">
      <c r="I78" s="59"/>
    </row>
    <row r="79" spans="9:9" s="14" customFormat="1" x14ac:dyDescent="0.25">
      <c r="I79" s="59"/>
    </row>
    <row r="80" spans="9:9" s="14" customFormat="1" x14ac:dyDescent="0.25">
      <c r="I80" s="59"/>
    </row>
    <row r="81" spans="9:9" s="14" customFormat="1" x14ac:dyDescent="0.25">
      <c r="I81" s="59"/>
    </row>
    <row r="82" spans="9:9" s="14" customFormat="1" x14ac:dyDescent="0.25">
      <c r="I82" s="59"/>
    </row>
    <row r="83" spans="9:9" s="14" customFormat="1" x14ac:dyDescent="0.25">
      <c r="I83" s="59"/>
    </row>
    <row r="84" spans="9:9" s="14" customFormat="1" x14ac:dyDescent="0.25">
      <c r="I84" s="59"/>
    </row>
    <row r="85" spans="9:9" s="14" customFormat="1" x14ac:dyDescent="0.25">
      <c r="I85" s="59"/>
    </row>
    <row r="86" spans="9:9" s="14" customFormat="1" x14ac:dyDescent="0.25">
      <c r="I86" s="59"/>
    </row>
    <row r="87" spans="9:9" s="14" customFormat="1" x14ac:dyDescent="0.25">
      <c r="I87" s="59"/>
    </row>
    <row r="88" spans="9:9" s="14" customFormat="1" x14ac:dyDescent="0.25">
      <c r="I88" s="59"/>
    </row>
    <row r="89" spans="9:9" s="14" customFormat="1" x14ac:dyDescent="0.25">
      <c r="I89" s="59"/>
    </row>
    <row r="90" spans="9:9" s="14" customFormat="1" x14ac:dyDescent="0.25">
      <c r="I90" s="59"/>
    </row>
    <row r="91" spans="9:9" s="14" customFormat="1" x14ac:dyDescent="0.25">
      <c r="I91" s="59"/>
    </row>
    <row r="92" spans="9:9" s="14" customFormat="1" x14ac:dyDescent="0.25">
      <c r="I92" s="59"/>
    </row>
    <row r="93" spans="9:9" s="14" customFormat="1" x14ac:dyDescent="0.25">
      <c r="I93" s="59"/>
    </row>
    <row r="94" spans="9:9" s="14" customFormat="1" x14ac:dyDescent="0.25">
      <c r="I94" s="59"/>
    </row>
    <row r="95" spans="9:9" s="14" customFormat="1" x14ac:dyDescent="0.25">
      <c r="I95" s="59"/>
    </row>
    <row r="96" spans="9:9" s="14" customFormat="1" x14ac:dyDescent="0.25">
      <c r="I96" s="59"/>
    </row>
    <row r="97" spans="9:9" s="14" customFormat="1" x14ac:dyDescent="0.25">
      <c r="I97" s="59"/>
    </row>
    <row r="98" spans="9:9" s="14" customFormat="1" x14ac:dyDescent="0.25">
      <c r="I98" s="59"/>
    </row>
    <row r="99" spans="9:9" s="14" customFormat="1" x14ac:dyDescent="0.25">
      <c r="I99" s="59"/>
    </row>
    <row r="100" spans="9:9" s="14" customFormat="1" x14ac:dyDescent="0.25">
      <c r="I100" s="59"/>
    </row>
    <row r="101" spans="9:9" s="14" customFormat="1" x14ac:dyDescent="0.25">
      <c r="I101" s="59"/>
    </row>
    <row r="102" spans="9:9" s="14" customFormat="1" x14ac:dyDescent="0.25">
      <c r="I102" s="59"/>
    </row>
    <row r="103" spans="9:9" s="14" customFormat="1" x14ac:dyDescent="0.25">
      <c r="I103" s="59"/>
    </row>
    <row r="104" spans="9:9" s="14" customFormat="1" x14ac:dyDescent="0.25">
      <c r="I104" s="59"/>
    </row>
    <row r="105" spans="9:9" s="14" customFormat="1" x14ac:dyDescent="0.25">
      <c r="I105" s="59"/>
    </row>
    <row r="106" spans="9:9" s="14" customFormat="1" x14ac:dyDescent="0.25">
      <c r="I106" s="59"/>
    </row>
    <row r="107" spans="9:9" s="14" customFormat="1" x14ac:dyDescent="0.25">
      <c r="I107" s="59"/>
    </row>
    <row r="108" spans="9:9" s="14" customFormat="1" x14ac:dyDescent="0.25">
      <c r="I108" s="59"/>
    </row>
    <row r="109" spans="9:9" s="14" customFormat="1" x14ac:dyDescent="0.25">
      <c r="I109" s="59"/>
    </row>
    <row r="110" spans="9:9" s="14" customFormat="1" x14ac:dyDescent="0.25">
      <c r="I110" s="59"/>
    </row>
    <row r="111" spans="9:9" s="14" customFormat="1" x14ac:dyDescent="0.25">
      <c r="I111" s="59"/>
    </row>
    <row r="112" spans="9:9" s="14" customFormat="1" x14ac:dyDescent="0.25">
      <c r="I112" s="59"/>
    </row>
    <row r="113" spans="9:9" s="14" customFormat="1" x14ac:dyDescent="0.25">
      <c r="I113" s="59"/>
    </row>
    <row r="114" spans="9:9" s="14" customFormat="1" x14ac:dyDescent="0.25">
      <c r="I114" s="59"/>
    </row>
    <row r="115" spans="9:9" s="14" customFormat="1" x14ac:dyDescent="0.25">
      <c r="I115" s="59"/>
    </row>
    <row r="116" spans="9:9" s="14" customFormat="1" x14ac:dyDescent="0.25">
      <c r="I116" s="59"/>
    </row>
    <row r="117" spans="9:9" s="14" customFormat="1" x14ac:dyDescent="0.25">
      <c r="I117" s="59"/>
    </row>
    <row r="118" spans="9:9" s="14" customFormat="1" x14ac:dyDescent="0.25">
      <c r="I118" s="59"/>
    </row>
    <row r="119" spans="9:9" s="14" customFormat="1" x14ac:dyDescent="0.25">
      <c r="I119" s="59"/>
    </row>
    <row r="120" spans="9:9" s="14" customFormat="1" x14ac:dyDescent="0.25">
      <c r="I120" s="59"/>
    </row>
    <row r="121" spans="9:9" s="14" customFormat="1" x14ac:dyDescent="0.25">
      <c r="I121" s="59"/>
    </row>
    <row r="122" spans="9:9" s="14" customFormat="1" x14ac:dyDescent="0.25">
      <c r="I122" s="59"/>
    </row>
    <row r="123" spans="9:9" s="14" customFormat="1" x14ac:dyDescent="0.25">
      <c r="I123" s="59"/>
    </row>
    <row r="124" spans="9:9" s="14" customFormat="1" x14ac:dyDescent="0.25">
      <c r="I124" s="59"/>
    </row>
    <row r="125" spans="9:9" s="14" customFormat="1" x14ac:dyDescent="0.25">
      <c r="I125" s="59"/>
    </row>
    <row r="126" spans="9:9" s="14" customFormat="1" x14ac:dyDescent="0.25">
      <c r="I126" s="59"/>
    </row>
    <row r="127" spans="9:9" s="14" customFormat="1" x14ac:dyDescent="0.25">
      <c r="I127" s="59"/>
    </row>
    <row r="128" spans="9:9" s="14" customFormat="1" x14ac:dyDescent="0.25">
      <c r="I128" s="59"/>
    </row>
    <row r="129" spans="9:9" s="14" customFormat="1" x14ac:dyDescent="0.25">
      <c r="I129" s="59"/>
    </row>
    <row r="130" spans="9:9" s="14" customFormat="1" x14ac:dyDescent="0.25">
      <c r="I130" s="59"/>
    </row>
    <row r="131" spans="9:9" s="14" customFormat="1" x14ac:dyDescent="0.25">
      <c r="I131" s="59"/>
    </row>
    <row r="132" spans="9:9" s="14" customFormat="1" x14ac:dyDescent="0.25">
      <c r="I132" s="59"/>
    </row>
    <row r="133" spans="9:9" s="14" customFormat="1" x14ac:dyDescent="0.25">
      <c r="I133" s="59"/>
    </row>
    <row r="134" spans="9:9" s="14" customFormat="1" x14ac:dyDescent="0.25">
      <c r="I134" s="59"/>
    </row>
    <row r="135" spans="9:9" s="14" customFormat="1" x14ac:dyDescent="0.25">
      <c r="I135" s="59"/>
    </row>
    <row r="136" spans="9:9" s="14" customFormat="1" x14ac:dyDescent="0.25">
      <c r="I136" s="59"/>
    </row>
    <row r="137" spans="9:9" s="14" customFormat="1" x14ac:dyDescent="0.25">
      <c r="I137" s="59"/>
    </row>
    <row r="138" spans="9:9" s="14" customFormat="1" x14ac:dyDescent="0.25">
      <c r="I138" s="59"/>
    </row>
    <row r="139" spans="9:9" s="14" customFormat="1" x14ac:dyDescent="0.25">
      <c r="I139" s="59"/>
    </row>
    <row r="140" spans="9:9" s="14" customFormat="1" x14ac:dyDescent="0.25">
      <c r="I140" s="59"/>
    </row>
    <row r="141" spans="9:9" s="14" customFormat="1" x14ac:dyDescent="0.25">
      <c r="I141" s="59"/>
    </row>
    <row r="142" spans="9:9" s="14" customFormat="1" x14ac:dyDescent="0.25">
      <c r="I142" s="59"/>
    </row>
    <row r="143" spans="9:9" s="14" customFormat="1" x14ac:dyDescent="0.25">
      <c r="I143" s="59"/>
    </row>
    <row r="144" spans="9:9" s="14" customFormat="1" x14ac:dyDescent="0.25">
      <c r="I144" s="59"/>
    </row>
    <row r="145" spans="9:9" s="14" customFormat="1" x14ac:dyDescent="0.25">
      <c r="I145" s="59"/>
    </row>
    <row r="146" spans="9:9" s="14" customFormat="1" x14ac:dyDescent="0.25">
      <c r="I146" s="59"/>
    </row>
    <row r="147" spans="9:9" s="14" customFormat="1" x14ac:dyDescent="0.25">
      <c r="I147" s="59"/>
    </row>
    <row r="148" spans="9:9" s="14" customFormat="1" x14ac:dyDescent="0.25">
      <c r="I148" s="59"/>
    </row>
    <row r="149" spans="9:9" s="14" customFormat="1" x14ac:dyDescent="0.25">
      <c r="I149" s="59"/>
    </row>
    <row r="150" spans="9:9" s="14" customFormat="1" x14ac:dyDescent="0.25">
      <c r="I150" s="59"/>
    </row>
    <row r="151" spans="9:9" s="14" customFormat="1" x14ac:dyDescent="0.25">
      <c r="I151" s="59"/>
    </row>
    <row r="152" spans="9:9" s="14" customFormat="1" x14ac:dyDescent="0.25">
      <c r="I152" s="59"/>
    </row>
    <row r="153" spans="9:9" s="14" customFormat="1" x14ac:dyDescent="0.25">
      <c r="I153" s="59"/>
    </row>
    <row r="154" spans="9:9" s="14" customFormat="1" x14ac:dyDescent="0.25">
      <c r="I154" s="59"/>
    </row>
    <row r="155" spans="9:9" s="14" customFormat="1" x14ac:dyDescent="0.25">
      <c r="I155" s="59"/>
    </row>
    <row r="156" spans="9:9" s="14" customFormat="1" x14ac:dyDescent="0.25">
      <c r="I156" s="59"/>
    </row>
    <row r="157" spans="9:9" s="14" customFormat="1" x14ac:dyDescent="0.25">
      <c r="I157" s="59"/>
    </row>
    <row r="158" spans="9:9" s="14" customFormat="1" x14ac:dyDescent="0.25">
      <c r="I158" s="59"/>
    </row>
    <row r="159" spans="9:9" s="14" customFormat="1" x14ac:dyDescent="0.25">
      <c r="I159" s="59"/>
    </row>
    <row r="160" spans="9:9" s="14" customFormat="1" x14ac:dyDescent="0.25">
      <c r="I160" s="59"/>
    </row>
    <row r="161" spans="9:9" s="14" customFormat="1" x14ac:dyDescent="0.25">
      <c r="I161" s="59"/>
    </row>
    <row r="162" spans="9:9" s="14" customFormat="1" x14ac:dyDescent="0.25">
      <c r="I162" s="59"/>
    </row>
    <row r="163" spans="9:9" s="14" customFormat="1" x14ac:dyDescent="0.25">
      <c r="I163" s="59"/>
    </row>
    <row r="164" spans="9:9" s="14" customFormat="1" x14ac:dyDescent="0.25">
      <c r="I164" s="59"/>
    </row>
    <row r="165" spans="9:9" s="14" customFormat="1" x14ac:dyDescent="0.25">
      <c r="I165" s="59"/>
    </row>
    <row r="166" spans="9:9" s="14" customFormat="1" x14ac:dyDescent="0.25">
      <c r="I166" s="59"/>
    </row>
    <row r="167" spans="9:9" s="14" customFormat="1" x14ac:dyDescent="0.25">
      <c r="I167" s="59"/>
    </row>
    <row r="168" spans="9:9" s="14" customFormat="1" x14ac:dyDescent="0.25">
      <c r="I168" s="59"/>
    </row>
    <row r="169" spans="9:9" s="14" customFormat="1" x14ac:dyDescent="0.25">
      <c r="I169" s="59"/>
    </row>
    <row r="170" spans="9:9" s="14" customFormat="1" x14ac:dyDescent="0.25">
      <c r="I170" s="59"/>
    </row>
    <row r="171" spans="9:9" s="14" customFormat="1" x14ac:dyDescent="0.25">
      <c r="I171" s="59"/>
    </row>
    <row r="172" spans="9:9" s="14" customFormat="1" x14ac:dyDescent="0.25">
      <c r="I172" s="59"/>
    </row>
    <row r="173" spans="9:9" s="14" customFormat="1" x14ac:dyDescent="0.25">
      <c r="I173" s="59"/>
    </row>
    <row r="174" spans="9:9" s="14" customFormat="1" x14ac:dyDescent="0.25">
      <c r="I174" s="59"/>
    </row>
    <row r="175" spans="9:9" s="14" customFormat="1" x14ac:dyDescent="0.25">
      <c r="I175" s="59"/>
    </row>
    <row r="176" spans="9:9" s="14" customFormat="1" x14ac:dyDescent="0.25">
      <c r="I176" s="59"/>
    </row>
    <row r="177" spans="9:9" s="14" customFormat="1" x14ac:dyDescent="0.25">
      <c r="I177" s="59"/>
    </row>
    <row r="178" spans="9:9" s="14" customFormat="1" x14ac:dyDescent="0.25">
      <c r="I178" s="59"/>
    </row>
    <row r="179" spans="9:9" s="14" customFormat="1" x14ac:dyDescent="0.25">
      <c r="I179" s="59"/>
    </row>
    <row r="180" spans="9:9" s="14" customFormat="1" x14ac:dyDescent="0.25">
      <c r="I180" s="59"/>
    </row>
    <row r="181" spans="9:9" s="14" customFormat="1" x14ac:dyDescent="0.25">
      <c r="I181" s="59"/>
    </row>
    <row r="182" spans="9:9" s="14" customFormat="1" x14ac:dyDescent="0.25">
      <c r="I182" s="59"/>
    </row>
    <row r="183" spans="9:9" s="14" customFormat="1" x14ac:dyDescent="0.25">
      <c r="I183" s="59"/>
    </row>
    <row r="184" spans="9:9" s="14" customFormat="1" x14ac:dyDescent="0.25">
      <c r="I184" s="59"/>
    </row>
    <row r="185" spans="9:9" s="14" customFormat="1" x14ac:dyDescent="0.25">
      <c r="I185" s="59"/>
    </row>
    <row r="186" spans="9:9" s="14" customFormat="1" x14ac:dyDescent="0.25">
      <c r="I186" s="59"/>
    </row>
    <row r="187" spans="9:9" s="14" customFormat="1" x14ac:dyDescent="0.25">
      <c r="I187" s="59"/>
    </row>
    <row r="188" spans="9:9" s="14" customFormat="1" x14ac:dyDescent="0.25">
      <c r="I188" s="59"/>
    </row>
    <row r="189" spans="9:9" s="14" customFormat="1" x14ac:dyDescent="0.25">
      <c r="I189" s="59"/>
    </row>
    <row r="190" spans="9:9" s="14" customFormat="1" x14ac:dyDescent="0.25">
      <c r="I190" s="59"/>
    </row>
    <row r="191" spans="9:9" s="14" customFormat="1" x14ac:dyDescent="0.25">
      <c r="I191" s="59"/>
    </row>
    <row r="192" spans="9:9" s="14" customFormat="1" x14ac:dyDescent="0.25">
      <c r="I192" s="59"/>
    </row>
    <row r="193" spans="9:9" s="14" customFormat="1" x14ac:dyDescent="0.25">
      <c r="I193" s="59"/>
    </row>
    <row r="194" spans="9:9" s="14" customFormat="1" x14ac:dyDescent="0.25">
      <c r="I194" s="59"/>
    </row>
    <row r="195" spans="9:9" s="14" customFormat="1" x14ac:dyDescent="0.25">
      <c r="I195" s="59"/>
    </row>
    <row r="196" spans="9:9" s="14" customFormat="1" x14ac:dyDescent="0.25">
      <c r="I196" s="59"/>
    </row>
    <row r="197" spans="9:9" s="14" customFormat="1" x14ac:dyDescent="0.25">
      <c r="I197" s="59"/>
    </row>
    <row r="198" spans="9:9" s="14" customFormat="1" x14ac:dyDescent="0.25">
      <c r="I198" s="59"/>
    </row>
  </sheetData>
  <dataConsolidate/>
  <mergeCells count="11">
    <mergeCell ref="C2:H3"/>
    <mergeCell ref="G21:G22"/>
    <mergeCell ref="H21:H22"/>
    <mergeCell ref="G15:G16"/>
    <mergeCell ref="H15:H16"/>
    <mergeCell ref="B21:F22"/>
    <mergeCell ref="B18:E19"/>
    <mergeCell ref="G18:G19"/>
    <mergeCell ref="H18:H19"/>
    <mergeCell ref="B15:F16"/>
    <mergeCell ref="B10:D10"/>
  </mergeCells>
  <dataValidations count="1">
    <dataValidation type="list" allowBlank="1" showInputMessage="1" showErrorMessage="1" sqref="F10">
      <formula1>$B$45:$B$46</formula1>
    </dataValidation>
  </dataValidations>
  <pageMargins left="0.7" right="0.7" top="0.75" bottom="0.75" header="0.3" footer="0.3"/>
  <pageSetup paperSize="9" scale="6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1:AT224"/>
  <sheetViews>
    <sheetView workbookViewId="0">
      <selection activeCell="H8" sqref="H8"/>
    </sheetView>
  </sheetViews>
  <sheetFormatPr defaultRowHeight="15" x14ac:dyDescent="0.25"/>
  <cols>
    <col min="1" max="1" width="1.7109375" style="14" customWidth="1"/>
    <col min="2" max="2" width="30.85546875" customWidth="1"/>
    <col min="3" max="7" width="15.7109375" customWidth="1"/>
    <col min="8" max="8" width="18.5703125" customWidth="1"/>
    <col min="9" max="9" width="4.7109375" style="59" customWidth="1"/>
    <col min="10" max="46" width="8.85546875" style="14"/>
  </cols>
  <sheetData>
    <row r="1" spans="1:9" s="14" customFormat="1" x14ac:dyDescent="0.25">
      <c r="A1" s="43"/>
      <c r="B1" s="43"/>
      <c r="C1" s="43"/>
      <c r="D1" s="44"/>
      <c r="E1" s="43"/>
      <c r="F1" s="44"/>
      <c r="G1" s="44"/>
      <c r="I1" s="59"/>
    </row>
    <row r="2" spans="1:9" s="14" customFormat="1" ht="37.15" customHeight="1" x14ac:dyDescent="0.25">
      <c r="A2" s="43"/>
      <c r="B2" s="43"/>
      <c r="C2" s="108"/>
      <c r="D2" s="108"/>
      <c r="E2" s="108"/>
      <c r="F2" s="108"/>
      <c r="G2" s="108"/>
      <c r="H2" s="108"/>
      <c r="I2" s="59"/>
    </row>
    <row r="3" spans="1:9" s="14" customFormat="1" ht="5.45" customHeight="1" x14ac:dyDescent="0.25">
      <c r="A3" s="43"/>
      <c r="B3" s="43"/>
      <c r="C3" s="108"/>
      <c r="D3" s="108"/>
      <c r="E3" s="108"/>
      <c r="F3" s="108"/>
      <c r="G3" s="108"/>
      <c r="H3" s="108"/>
      <c r="I3" s="59"/>
    </row>
    <row r="4" spans="1:9" s="14" customFormat="1" x14ac:dyDescent="0.25">
      <c r="A4" s="43"/>
      <c r="B4" s="43"/>
      <c r="C4" s="43"/>
      <c r="D4" s="44"/>
      <c r="E4" s="43"/>
      <c r="F4" s="44"/>
      <c r="G4" s="44"/>
      <c r="I4" s="59"/>
    </row>
    <row r="5" spans="1:9" ht="15.75" thickBot="1" x14ac:dyDescent="0.3">
      <c r="A5" s="43"/>
      <c r="B5" s="1" t="s">
        <v>47</v>
      </c>
      <c r="C5" s="2"/>
      <c r="D5" s="3"/>
      <c r="E5" s="2"/>
      <c r="F5" s="3"/>
      <c r="G5" s="3"/>
      <c r="H5" s="3"/>
    </row>
    <row r="6" spans="1:9" s="14" customFormat="1" ht="15.75" thickTop="1" x14ac:dyDescent="0.25">
      <c r="A6" s="43"/>
      <c r="B6" s="18"/>
      <c r="C6" s="45"/>
      <c r="D6" s="46"/>
      <c r="E6" s="45"/>
      <c r="F6" s="46"/>
      <c r="G6" s="46"/>
      <c r="I6" s="59"/>
    </row>
    <row r="7" spans="1:9" s="14" customFormat="1" ht="25.15" customHeight="1" x14ac:dyDescent="0.25">
      <c r="A7" s="43"/>
      <c r="B7" s="47" t="s">
        <v>56</v>
      </c>
      <c r="C7" s="135"/>
      <c r="D7" s="136"/>
      <c r="E7" s="136"/>
      <c r="F7" s="136"/>
      <c r="G7" s="136"/>
      <c r="H7" s="137"/>
      <c r="I7" s="59"/>
    </row>
    <row r="8" spans="1:9" s="14" customFormat="1" ht="15.75" thickBot="1" x14ac:dyDescent="0.3">
      <c r="I8" s="59"/>
    </row>
    <row r="9" spans="1:9" s="14" customFormat="1" ht="28.15" customHeight="1" thickBot="1" x14ac:dyDescent="0.3">
      <c r="B9" s="68" t="s">
        <v>45</v>
      </c>
      <c r="C9" s="65"/>
      <c r="D9" s="66" t="s">
        <v>46</v>
      </c>
      <c r="E9" s="65"/>
      <c r="F9" s="138" t="s">
        <v>74</v>
      </c>
      <c r="G9" s="139"/>
      <c r="H9" s="67"/>
      <c r="I9" s="59"/>
    </row>
    <row r="10" spans="1:9" s="14" customFormat="1" ht="6.6" customHeight="1" x14ac:dyDescent="0.25">
      <c r="I10" s="59"/>
    </row>
    <row r="11" spans="1:9" s="14" customFormat="1" ht="29.45" customHeight="1" thickBot="1" x14ac:dyDescent="0.3">
      <c r="G11" s="61" t="s">
        <v>24</v>
      </c>
      <c r="H11" s="61" t="s">
        <v>8</v>
      </c>
      <c r="I11" s="59"/>
    </row>
    <row r="12" spans="1:9" s="14" customFormat="1" ht="19.149999999999999" customHeight="1" thickTop="1" x14ac:dyDescent="0.25">
      <c r="B12" s="123" t="s">
        <v>32</v>
      </c>
      <c r="C12" s="123"/>
      <c r="D12" s="123"/>
      <c r="E12" s="123"/>
      <c r="F12" s="57"/>
      <c r="G12" s="115" t="e">
        <f>+H12/$H$12</f>
        <v>#DIV/0!</v>
      </c>
      <c r="H12" s="117">
        <f>+H15+H36</f>
        <v>0</v>
      </c>
    </row>
    <row r="13" spans="1:9" s="14" customFormat="1" ht="31.15" customHeight="1" thickBot="1" x14ac:dyDescent="0.3">
      <c r="B13" s="124"/>
      <c r="C13" s="124"/>
      <c r="D13" s="124"/>
      <c r="E13" s="124"/>
      <c r="F13" s="58"/>
      <c r="G13" s="116"/>
      <c r="H13" s="118"/>
    </row>
    <row r="14" spans="1:9" s="14" customFormat="1" ht="16.5" thickTop="1" thickBot="1" x14ac:dyDescent="0.3">
      <c r="G14" s="56"/>
      <c r="I14" s="59"/>
    </row>
    <row r="15" spans="1:9" ht="33" customHeight="1" thickBot="1" x14ac:dyDescent="0.3">
      <c r="B15" s="6" t="s">
        <v>33</v>
      </c>
      <c r="C15" s="5"/>
      <c r="D15" s="5"/>
      <c r="E15" s="5"/>
      <c r="F15" s="5"/>
      <c r="G15" s="78" t="e">
        <f>+H15/$H$12</f>
        <v>#DIV/0!</v>
      </c>
      <c r="H15" s="55">
        <f>+H17+H27</f>
        <v>0</v>
      </c>
    </row>
    <row r="16" spans="1:9" s="14" customFormat="1" ht="8.4499999999999993" customHeight="1" x14ac:dyDescent="0.25">
      <c r="B16" s="17"/>
      <c r="C16" s="18"/>
      <c r="D16" s="18"/>
      <c r="E16" s="18"/>
      <c r="F16" s="18"/>
      <c r="G16" s="62"/>
      <c r="H16" s="63"/>
      <c r="I16" s="59"/>
    </row>
    <row r="17" spans="2:9" ht="23.45" customHeight="1" thickBot="1" x14ac:dyDescent="0.3">
      <c r="B17" s="134" t="s">
        <v>7</v>
      </c>
      <c r="C17" s="134"/>
      <c r="D17" s="4"/>
      <c r="E17" s="4"/>
      <c r="F17" s="4"/>
      <c r="G17" s="4"/>
      <c r="H17" s="9">
        <f>SUM(H20:H22)</f>
        <v>0</v>
      </c>
      <c r="I17" s="60"/>
    </row>
    <row r="18" spans="2:9" ht="15.6" customHeight="1" thickTop="1" x14ac:dyDescent="0.25">
      <c r="B18" s="141" t="s">
        <v>0</v>
      </c>
      <c r="C18" s="143" t="s">
        <v>39</v>
      </c>
      <c r="D18" s="143" t="s">
        <v>40</v>
      </c>
      <c r="E18" s="143" t="s">
        <v>44</v>
      </c>
      <c r="F18" s="143" t="s">
        <v>1</v>
      </c>
      <c r="G18" s="145" t="s">
        <v>27</v>
      </c>
      <c r="H18" s="145" t="s">
        <v>2</v>
      </c>
    </row>
    <row r="19" spans="2:9" x14ac:dyDescent="0.25">
      <c r="B19" s="142"/>
      <c r="C19" s="144"/>
      <c r="D19" s="144"/>
      <c r="E19" s="144"/>
      <c r="F19" s="144"/>
      <c r="G19" s="146"/>
      <c r="H19" s="146"/>
    </row>
    <row r="20" spans="2:9" x14ac:dyDescent="0.25">
      <c r="B20" s="20"/>
      <c r="C20" s="21"/>
      <c r="D20" s="21"/>
      <c r="E20" s="22"/>
      <c r="F20" s="23" t="e">
        <f>ROUND((C20*(1+0.223)*14+D20*21*11)/(48*E20),2)</f>
        <v>#DIV/0!</v>
      </c>
      <c r="G20" s="20"/>
      <c r="H20" s="105">
        <f>IF(G20="",0,$F20*G20)</f>
        <v>0</v>
      </c>
    </row>
    <row r="21" spans="2:9" x14ac:dyDescent="0.25">
      <c r="B21" s="25"/>
      <c r="C21" s="26"/>
      <c r="D21" s="26"/>
      <c r="E21" s="27"/>
      <c r="F21" s="28" t="e">
        <f>ROUND((C21*(1+0.223)*14+D21*21*11)/(48*E21),2)</f>
        <v>#DIV/0!</v>
      </c>
      <c r="G21" s="25"/>
      <c r="H21" s="29">
        <f t="shared" ref="H21:H22" si="0">IF(G21="",0,$F21*G21)</f>
        <v>0</v>
      </c>
    </row>
    <row r="22" spans="2:9" x14ac:dyDescent="0.25">
      <c r="B22" s="25"/>
      <c r="C22" s="26"/>
      <c r="D22" s="26"/>
      <c r="E22" s="27"/>
      <c r="F22" s="28" t="e">
        <f>ROUND((C22*(1+0.223)*14+D22*21*11)/(48*E22),2)</f>
        <v>#DIV/0!</v>
      </c>
      <c r="G22" s="25"/>
      <c r="H22" s="52">
        <f t="shared" si="0"/>
        <v>0</v>
      </c>
    </row>
    <row r="23" spans="2:9" x14ac:dyDescent="0.25">
      <c r="B23" s="11"/>
      <c r="C23" s="12"/>
      <c r="D23" s="12"/>
      <c r="E23" s="11"/>
      <c r="F23" s="13"/>
      <c r="G23" s="11"/>
      <c r="H23" s="10"/>
    </row>
    <row r="24" spans="2:9" ht="14.45" customHeight="1" x14ac:dyDescent="0.25">
      <c r="B24" s="132" t="s">
        <v>34</v>
      </c>
      <c r="C24" s="147"/>
      <c r="D24" s="148"/>
      <c r="E24" s="148"/>
      <c r="F24" s="148"/>
      <c r="G24" s="148"/>
      <c r="H24" s="149"/>
    </row>
    <row r="25" spans="2:9" ht="30.6" customHeight="1" x14ac:dyDescent="0.25">
      <c r="B25" s="133"/>
      <c r="C25" s="150"/>
      <c r="D25" s="151"/>
      <c r="E25" s="151"/>
      <c r="F25" s="151"/>
      <c r="G25" s="151"/>
      <c r="H25" s="152"/>
    </row>
    <row r="26" spans="2:9" s="14" customFormat="1" ht="6.6" customHeight="1" x14ac:dyDescent="0.25">
      <c r="B26" s="54"/>
      <c r="C26" s="54"/>
      <c r="D26" s="54"/>
      <c r="E26" s="54"/>
      <c r="F26" s="54"/>
      <c r="G26" s="54"/>
      <c r="H26" s="54"/>
      <c r="I26" s="59"/>
    </row>
    <row r="27" spans="2:9" ht="23.45" customHeight="1" thickBot="1" x14ac:dyDescent="0.3">
      <c r="B27" s="134" t="s">
        <v>9</v>
      </c>
      <c r="C27" s="134"/>
      <c r="D27" s="4"/>
      <c r="E27" s="4"/>
      <c r="F27" s="4"/>
      <c r="G27" s="4"/>
      <c r="H27" s="9">
        <f>SUM(H29:H31)</f>
        <v>0</v>
      </c>
    </row>
    <row r="28" spans="2:9" ht="24.75" thickTop="1" x14ac:dyDescent="0.25">
      <c r="B28" s="8" t="s">
        <v>10</v>
      </c>
      <c r="C28" s="145" t="s">
        <v>11</v>
      </c>
      <c r="D28" s="145"/>
      <c r="E28" s="64" t="s">
        <v>12</v>
      </c>
      <c r="F28" s="64" t="s">
        <v>13</v>
      </c>
      <c r="G28" s="64" t="s">
        <v>82</v>
      </c>
      <c r="H28" s="64" t="s">
        <v>2</v>
      </c>
    </row>
    <row r="29" spans="2:9" ht="34.15" customHeight="1" x14ac:dyDescent="0.25">
      <c r="B29" s="30"/>
      <c r="C29" s="140"/>
      <c r="D29" s="140"/>
      <c r="E29" s="31"/>
      <c r="F29" s="22"/>
      <c r="G29" s="32"/>
      <c r="H29" s="24">
        <f>+F29*G29</f>
        <v>0</v>
      </c>
    </row>
    <row r="30" spans="2:9" ht="34.15" hidden="1" customHeight="1" x14ac:dyDescent="0.25">
      <c r="B30" s="53"/>
      <c r="C30" s="130"/>
      <c r="D30" s="130"/>
      <c r="E30" s="49"/>
      <c r="F30" s="50"/>
      <c r="G30" s="51"/>
      <c r="H30" s="52">
        <f>+F30*G30</f>
        <v>0</v>
      </c>
    </row>
    <row r="31" spans="2:9" ht="34.15" hidden="1" customHeight="1" x14ac:dyDescent="0.25">
      <c r="B31" s="33"/>
      <c r="C31" s="131"/>
      <c r="D31" s="131"/>
      <c r="E31" s="34"/>
      <c r="F31" s="27"/>
      <c r="G31" s="35"/>
      <c r="H31" s="29">
        <f>+F31*G31</f>
        <v>0</v>
      </c>
    </row>
    <row r="32" spans="2:9" s="14" customFormat="1" ht="10.15" customHeight="1" x14ac:dyDescent="0.25">
      <c r="I32" s="59"/>
    </row>
    <row r="33" spans="2:9" s="14" customFormat="1" ht="20.45" customHeight="1" x14ac:dyDescent="0.25">
      <c r="B33" s="132" t="s">
        <v>43</v>
      </c>
      <c r="C33" s="147"/>
      <c r="D33" s="148"/>
      <c r="E33" s="148"/>
      <c r="F33" s="148"/>
      <c r="G33" s="148"/>
      <c r="H33" s="149"/>
      <c r="I33" s="59"/>
    </row>
    <row r="34" spans="2:9" s="14" customFormat="1" ht="20.45" customHeight="1" x14ac:dyDescent="0.25">
      <c r="B34" s="133"/>
      <c r="C34" s="150"/>
      <c r="D34" s="151"/>
      <c r="E34" s="151"/>
      <c r="F34" s="151"/>
      <c r="G34" s="151"/>
      <c r="H34" s="152"/>
      <c r="I34" s="59"/>
    </row>
    <row r="35" spans="2:9" s="14" customFormat="1" ht="16.149999999999999" customHeight="1" thickBot="1" x14ac:dyDescent="0.3">
      <c r="I35" s="59"/>
    </row>
    <row r="36" spans="2:9" ht="33" customHeight="1" thickBot="1" x14ac:dyDescent="0.3">
      <c r="B36" s="6" t="s">
        <v>35</v>
      </c>
      <c r="C36" s="5"/>
      <c r="D36" s="5"/>
      <c r="E36" s="5"/>
      <c r="F36" s="5"/>
      <c r="G36" s="78" t="e">
        <f>+H36/$H$12</f>
        <v>#DIV/0!</v>
      </c>
      <c r="H36" s="55">
        <f>+H38+H44</f>
        <v>0</v>
      </c>
    </row>
    <row r="37" spans="2:9" s="14" customFormat="1" ht="7.9" customHeight="1" x14ac:dyDescent="0.25">
      <c r="B37" s="17"/>
      <c r="C37" s="18"/>
      <c r="D37" s="18"/>
      <c r="E37" s="18"/>
      <c r="F37" s="18"/>
      <c r="G37" s="18"/>
      <c r="H37" s="19"/>
      <c r="I37" s="59"/>
    </row>
    <row r="38" spans="2:9" ht="23.45" customHeight="1" thickBot="1" x14ac:dyDescent="0.3">
      <c r="B38" s="134" t="s">
        <v>18</v>
      </c>
      <c r="C38" s="134"/>
      <c r="D38" s="4"/>
      <c r="E38" s="4"/>
      <c r="F38" s="4"/>
      <c r="G38" s="4"/>
      <c r="H38" s="106">
        <f>SUM(H40:H41)</f>
        <v>0</v>
      </c>
    </row>
    <row r="39" spans="2:9" ht="24.75" thickTop="1" x14ac:dyDescent="0.25">
      <c r="B39" s="8" t="s">
        <v>10</v>
      </c>
      <c r="C39" s="153" t="s">
        <v>11</v>
      </c>
      <c r="D39" s="153"/>
      <c r="E39" s="64" t="s">
        <v>13</v>
      </c>
      <c r="F39" s="64" t="s">
        <v>83</v>
      </c>
      <c r="G39" s="64" t="s">
        <v>48</v>
      </c>
      <c r="H39" s="64" t="s">
        <v>2</v>
      </c>
    </row>
    <row r="40" spans="2:9" x14ac:dyDescent="0.25">
      <c r="B40" s="40" t="s">
        <v>19</v>
      </c>
      <c r="C40" s="155"/>
      <c r="D40" s="156"/>
      <c r="E40" s="75">
        <f>+C9</f>
        <v>0</v>
      </c>
      <c r="F40" s="71"/>
      <c r="G40" s="73"/>
      <c r="H40" s="69">
        <f>+E40*(IF(F40&lt;30,F40,30))*(IF(G40="sim",1.23,1))</f>
        <v>0</v>
      </c>
    </row>
    <row r="41" spans="2:9" x14ac:dyDescent="0.25">
      <c r="B41" s="41" t="s">
        <v>20</v>
      </c>
      <c r="C41" s="157"/>
      <c r="D41" s="158"/>
      <c r="E41" s="76">
        <f>+E9</f>
        <v>0</v>
      </c>
      <c r="F41" s="72"/>
      <c r="G41" s="74"/>
      <c r="H41" s="107">
        <f>+E41*(IF(F41&lt;30,F41,30))*(IF(G41="sim",1.23,1))</f>
        <v>0</v>
      </c>
    </row>
    <row r="42" spans="2:9" x14ac:dyDescent="0.25">
      <c r="B42" s="11"/>
      <c r="C42" s="12"/>
      <c r="D42" s="12"/>
      <c r="E42" s="11"/>
      <c r="F42" s="13"/>
      <c r="G42" s="11"/>
      <c r="H42" s="10"/>
    </row>
    <row r="43" spans="2:9" s="14" customFormat="1" ht="7.9" customHeight="1" x14ac:dyDescent="0.25">
      <c r="B43" s="15"/>
      <c r="C43" s="16"/>
      <c r="D43" s="16"/>
      <c r="E43" s="13"/>
      <c r="F43" s="13"/>
      <c r="G43" s="13"/>
      <c r="H43" s="13"/>
      <c r="I43" s="59"/>
    </row>
    <row r="44" spans="2:9" ht="23.45" customHeight="1" thickBot="1" x14ac:dyDescent="0.3">
      <c r="B44" s="134" t="s">
        <v>21</v>
      </c>
      <c r="C44" s="134"/>
      <c r="D44" s="4"/>
      <c r="E44" s="4"/>
      <c r="F44" s="4"/>
      <c r="G44" s="4"/>
      <c r="H44" s="9">
        <f>SUM(H46:H48)</f>
        <v>0</v>
      </c>
    </row>
    <row r="45" spans="2:9" ht="24.75" thickTop="1" x14ac:dyDescent="0.25">
      <c r="B45" s="8" t="s">
        <v>10</v>
      </c>
      <c r="C45" s="145" t="s">
        <v>11</v>
      </c>
      <c r="D45" s="145"/>
      <c r="E45" s="64" t="s">
        <v>12</v>
      </c>
      <c r="F45" s="64" t="s">
        <v>13</v>
      </c>
      <c r="G45" s="64" t="s">
        <v>82</v>
      </c>
      <c r="H45" s="64" t="s">
        <v>2</v>
      </c>
    </row>
    <row r="46" spans="2:9" x14ac:dyDescent="0.25">
      <c r="B46" s="39" t="s">
        <v>25</v>
      </c>
      <c r="C46" s="140"/>
      <c r="D46" s="140"/>
      <c r="E46" s="36"/>
      <c r="F46" s="37"/>
      <c r="G46" s="70">
        <f>+H9</f>
        <v>0</v>
      </c>
      <c r="H46" s="24">
        <f>+F46*G46</f>
        <v>0</v>
      </c>
    </row>
    <row r="47" spans="2:9" ht="34.15" hidden="1" customHeight="1" x14ac:dyDescent="0.25">
      <c r="B47" s="48"/>
      <c r="C47" s="131"/>
      <c r="D47" s="131"/>
      <c r="E47" s="42"/>
      <c r="F47" s="38"/>
      <c r="G47" s="35"/>
      <c r="H47" s="29">
        <f>+F47*G47</f>
        <v>0</v>
      </c>
    </row>
    <row r="48" spans="2:9" ht="22.15" customHeight="1" x14ac:dyDescent="0.25">
      <c r="B48" s="48"/>
      <c r="C48" s="131"/>
      <c r="D48" s="131"/>
      <c r="E48" s="34"/>
      <c r="F48" s="38"/>
      <c r="G48" s="35"/>
      <c r="H48" s="29">
        <f>+F48*G48</f>
        <v>0</v>
      </c>
    </row>
    <row r="49" spans="2:9" s="14" customFormat="1" x14ac:dyDescent="0.25">
      <c r="I49" s="59"/>
    </row>
    <row r="50" spans="2:9" s="14" customFormat="1" x14ac:dyDescent="0.25">
      <c r="B50" s="132" t="s">
        <v>42</v>
      </c>
      <c r="C50" s="147"/>
      <c r="D50" s="148"/>
      <c r="E50" s="148"/>
      <c r="F50" s="148"/>
      <c r="G50" s="148"/>
      <c r="H50" s="149"/>
      <c r="I50" s="59"/>
    </row>
    <row r="51" spans="2:9" s="14" customFormat="1" ht="45" customHeight="1" x14ac:dyDescent="0.25">
      <c r="B51" s="133"/>
      <c r="C51" s="150"/>
      <c r="D51" s="151"/>
      <c r="E51" s="151"/>
      <c r="F51" s="151"/>
      <c r="G51" s="151"/>
      <c r="H51" s="152"/>
      <c r="I51" s="59"/>
    </row>
    <row r="52" spans="2:9" s="14" customFormat="1" ht="123" customHeight="1" x14ac:dyDescent="0.25">
      <c r="B52" s="154"/>
      <c r="C52" s="154"/>
      <c r="D52" s="154"/>
      <c r="E52" s="154"/>
      <c r="F52" s="154"/>
      <c r="G52" s="154"/>
      <c r="H52" s="154"/>
      <c r="I52" s="59"/>
    </row>
    <row r="53" spans="2:9" s="14" customFormat="1" x14ac:dyDescent="0.25">
      <c r="I53" s="59"/>
    </row>
    <row r="54" spans="2:9" s="14" customFormat="1" x14ac:dyDescent="0.25">
      <c r="I54" s="59"/>
    </row>
    <row r="55" spans="2:9" s="14" customFormat="1" x14ac:dyDescent="0.25">
      <c r="I55" s="59"/>
    </row>
    <row r="56" spans="2:9" s="14" customFormat="1" x14ac:dyDescent="0.25">
      <c r="I56" s="59"/>
    </row>
    <row r="57" spans="2:9" s="14" customFormat="1" x14ac:dyDescent="0.25">
      <c r="B57" s="14" t="s">
        <v>28</v>
      </c>
      <c r="I57" s="59"/>
    </row>
    <row r="58" spans="2:9" s="14" customFormat="1" x14ac:dyDescent="0.25">
      <c r="B58" s="14" t="s">
        <v>49</v>
      </c>
      <c r="I58" s="59"/>
    </row>
    <row r="59" spans="2:9" s="14" customFormat="1" x14ac:dyDescent="0.25">
      <c r="I59" s="59"/>
    </row>
    <row r="60" spans="2:9" s="14" customFormat="1" x14ac:dyDescent="0.25">
      <c r="I60" s="59"/>
    </row>
    <row r="61" spans="2:9" s="14" customFormat="1" x14ac:dyDescent="0.25">
      <c r="I61" s="59"/>
    </row>
    <row r="62" spans="2:9" s="14" customFormat="1" x14ac:dyDescent="0.25">
      <c r="I62" s="59"/>
    </row>
    <row r="63" spans="2:9" s="14" customFormat="1" x14ac:dyDescent="0.25">
      <c r="I63" s="59"/>
    </row>
    <row r="64" spans="2:9" s="14" customFormat="1" x14ac:dyDescent="0.25">
      <c r="I64" s="59"/>
    </row>
    <row r="65" spans="9:9" s="14" customFormat="1" x14ac:dyDescent="0.25">
      <c r="I65" s="59"/>
    </row>
    <row r="66" spans="9:9" s="14" customFormat="1" x14ac:dyDescent="0.25">
      <c r="I66" s="59"/>
    </row>
    <row r="67" spans="9:9" s="14" customFormat="1" x14ac:dyDescent="0.25">
      <c r="I67" s="59"/>
    </row>
    <row r="68" spans="9:9" s="14" customFormat="1" x14ac:dyDescent="0.25">
      <c r="I68" s="59"/>
    </row>
    <row r="69" spans="9:9" s="14" customFormat="1" x14ac:dyDescent="0.25">
      <c r="I69" s="59"/>
    </row>
    <row r="70" spans="9:9" s="14" customFormat="1" x14ac:dyDescent="0.25">
      <c r="I70" s="59"/>
    </row>
    <row r="71" spans="9:9" s="14" customFormat="1" x14ac:dyDescent="0.25">
      <c r="I71" s="59"/>
    </row>
    <row r="72" spans="9:9" s="14" customFormat="1" x14ac:dyDescent="0.25">
      <c r="I72" s="59"/>
    </row>
    <row r="73" spans="9:9" s="14" customFormat="1" x14ac:dyDescent="0.25">
      <c r="I73" s="59"/>
    </row>
    <row r="74" spans="9:9" s="14" customFormat="1" x14ac:dyDescent="0.25">
      <c r="I74" s="59"/>
    </row>
    <row r="75" spans="9:9" s="14" customFormat="1" x14ac:dyDescent="0.25">
      <c r="I75" s="59"/>
    </row>
    <row r="76" spans="9:9" s="14" customFormat="1" x14ac:dyDescent="0.25">
      <c r="I76" s="59"/>
    </row>
    <row r="77" spans="9:9" s="14" customFormat="1" x14ac:dyDescent="0.25">
      <c r="I77" s="59"/>
    </row>
    <row r="78" spans="9:9" s="14" customFormat="1" x14ac:dyDescent="0.25">
      <c r="I78" s="59"/>
    </row>
    <row r="79" spans="9:9" s="14" customFormat="1" x14ac:dyDescent="0.25">
      <c r="I79" s="59"/>
    </row>
    <row r="80" spans="9:9" s="14" customFormat="1" x14ac:dyDescent="0.25">
      <c r="I80" s="59"/>
    </row>
    <row r="81" spans="9:9" s="14" customFormat="1" x14ac:dyDescent="0.25">
      <c r="I81" s="59"/>
    </row>
    <row r="82" spans="9:9" s="14" customFormat="1" x14ac:dyDescent="0.25">
      <c r="I82" s="59"/>
    </row>
    <row r="83" spans="9:9" s="14" customFormat="1" x14ac:dyDescent="0.25">
      <c r="I83" s="59"/>
    </row>
    <row r="84" spans="9:9" s="14" customFormat="1" x14ac:dyDescent="0.25">
      <c r="I84" s="59"/>
    </row>
    <row r="85" spans="9:9" s="14" customFormat="1" x14ac:dyDescent="0.25">
      <c r="I85" s="59"/>
    </row>
    <row r="86" spans="9:9" s="14" customFormat="1" x14ac:dyDescent="0.25">
      <c r="I86" s="59"/>
    </row>
    <row r="87" spans="9:9" s="14" customFormat="1" x14ac:dyDescent="0.25">
      <c r="I87" s="59"/>
    </row>
    <row r="88" spans="9:9" s="14" customFormat="1" x14ac:dyDescent="0.25">
      <c r="I88" s="59"/>
    </row>
    <row r="89" spans="9:9" s="14" customFormat="1" x14ac:dyDescent="0.25">
      <c r="I89" s="59"/>
    </row>
    <row r="90" spans="9:9" s="14" customFormat="1" x14ac:dyDescent="0.25">
      <c r="I90" s="59"/>
    </row>
    <row r="91" spans="9:9" s="14" customFormat="1" x14ac:dyDescent="0.25">
      <c r="I91" s="59"/>
    </row>
    <row r="92" spans="9:9" s="14" customFormat="1" x14ac:dyDescent="0.25">
      <c r="I92" s="59"/>
    </row>
    <row r="93" spans="9:9" s="14" customFormat="1" x14ac:dyDescent="0.25">
      <c r="I93" s="59"/>
    </row>
    <row r="94" spans="9:9" s="14" customFormat="1" x14ac:dyDescent="0.25">
      <c r="I94" s="59"/>
    </row>
    <row r="95" spans="9:9" s="14" customFormat="1" x14ac:dyDescent="0.25">
      <c r="I95" s="59"/>
    </row>
    <row r="96" spans="9:9" s="14" customFormat="1" x14ac:dyDescent="0.25">
      <c r="I96" s="59"/>
    </row>
    <row r="97" spans="9:9" s="14" customFormat="1" x14ac:dyDescent="0.25">
      <c r="I97" s="59"/>
    </row>
    <row r="98" spans="9:9" s="14" customFormat="1" x14ac:dyDescent="0.25">
      <c r="I98" s="59"/>
    </row>
    <row r="99" spans="9:9" s="14" customFormat="1" x14ac:dyDescent="0.25">
      <c r="I99" s="59"/>
    </row>
    <row r="100" spans="9:9" s="14" customFormat="1" x14ac:dyDescent="0.25">
      <c r="I100" s="59"/>
    </row>
    <row r="101" spans="9:9" s="14" customFormat="1" x14ac:dyDescent="0.25">
      <c r="I101" s="59"/>
    </row>
    <row r="102" spans="9:9" s="14" customFormat="1" x14ac:dyDescent="0.25">
      <c r="I102" s="59"/>
    </row>
    <row r="103" spans="9:9" s="14" customFormat="1" x14ac:dyDescent="0.25">
      <c r="I103" s="59"/>
    </row>
    <row r="104" spans="9:9" s="14" customFormat="1" x14ac:dyDescent="0.25">
      <c r="I104" s="59"/>
    </row>
    <row r="105" spans="9:9" s="14" customFormat="1" x14ac:dyDescent="0.25">
      <c r="I105" s="59"/>
    </row>
    <row r="106" spans="9:9" s="14" customFormat="1" x14ac:dyDescent="0.25">
      <c r="I106" s="59"/>
    </row>
    <row r="107" spans="9:9" s="14" customFormat="1" x14ac:dyDescent="0.25">
      <c r="I107" s="59"/>
    </row>
    <row r="108" spans="9:9" s="14" customFormat="1" x14ac:dyDescent="0.25">
      <c r="I108" s="59"/>
    </row>
    <row r="109" spans="9:9" s="14" customFormat="1" x14ac:dyDescent="0.25">
      <c r="I109" s="59"/>
    </row>
    <row r="110" spans="9:9" s="14" customFormat="1" x14ac:dyDescent="0.25">
      <c r="I110" s="59"/>
    </row>
    <row r="111" spans="9:9" s="14" customFormat="1" x14ac:dyDescent="0.25">
      <c r="I111" s="59"/>
    </row>
    <row r="112" spans="9:9" s="14" customFormat="1" x14ac:dyDescent="0.25">
      <c r="I112" s="59"/>
    </row>
    <row r="113" spans="9:9" s="14" customFormat="1" x14ac:dyDescent="0.25">
      <c r="I113" s="59"/>
    </row>
    <row r="114" spans="9:9" s="14" customFormat="1" x14ac:dyDescent="0.25">
      <c r="I114" s="59"/>
    </row>
    <row r="115" spans="9:9" s="14" customFormat="1" x14ac:dyDescent="0.25">
      <c r="I115" s="59"/>
    </row>
    <row r="116" spans="9:9" s="14" customFormat="1" x14ac:dyDescent="0.25">
      <c r="I116" s="59"/>
    </row>
    <row r="117" spans="9:9" s="14" customFormat="1" x14ac:dyDescent="0.25">
      <c r="I117" s="59"/>
    </row>
    <row r="118" spans="9:9" s="14" customFormat="1" x14ac:dyDescent="0.25">
      <c r="I118" s="59"/>
    </row>
    <row r="119" spans="9:9" s="14" customFormat="1" x14ac:dyDescent="0.25">
      <c r="I119" s="59"/>
    </row>
    <row r="120" spans="9:9" s="14" customFormat="1" x14ac:dyDescent="0.25">
      <c r="I120" s="59"/>
    </row>
    <row r="121" spans="9:9" s="14" customFormat="1" x14ac:dyDescent="0.25">
      <c r="I121" s="59"/>
    </row>
    <row r="122" spans="9:9" s="14" customFormat="1" x14ac:dyDescent="0.25">
      <c r="I122" s="59"/>
    </row>
    <row r="123" spans="9:9" s="14" customFormat="1" x14ac:dyDescent="0.25">
      <c r="I123" s="59"/>
    </row>
    <row r="124" spans="9:9" s="14" customFormat="1" x14ac:dyDescent="0.25">
      <c r="I124" s="59"/>
    </row>
    <row r="125" spans="9:9" s="14" customFormat="1" x14ac:dyDescent="0.25">
      <c r="I125" s="59"/>
    </row>
    <row r="126" spans="9:9" s="14" customFormat="1" x14ac:dyDescent="0.25">
      <c r="I126" s="59"/>
    </row>
    <row r="127" spans="9:9" s="14" customFormat="1" x14ac:dyDescent="0.25">
      <c r="I127" s="59"/>
    </row>
    <row r="128" spans="9:9" s="14" customFormat="1" x14ac:dyDescent="0.25">
      <c r="I128" s="59"/>
    </row>
    <row r="129" spans="9:9" s="14" customFormat="1" x14ac:dyDescent="0.25">
      <c r="I129" s="59"/>
    </row>
    <row r="130" spans="9:9" s="14" customFormat="1" x14ac:dyDescent="0.25">
      <c r="I130" s="59"/>
    </row>
    <row r="131" spans="9:9" s="14" customFormat="1" x14ac:dyDescent="0.25">
      <c r="I131" s="59"/>
    </row>
    <row r="132" spans="9:9" s="14" customFormat="1" x14ac:dyDescent="0.25">
      <c r="I132" s="59"/>
    </row>
    <row r="133" spans="9:9" s="14" customFormat="1" x14ac:dyDescent="0.25">
      <c r="I133" s="59"/>
    </row>
    <row r="134" spans="9:9" s="14" customFormat="1" x14ac:dyDescent="0.25">
      <c r="I134" s="59"/>
    </row>
    <row r="135" spans="9:9" s="14" customFormat="1" x14ac:dyDescent="0.25">
      <c r="I135" s="59"/>
    </row>
    <row r="136" spans="9:9" s="14" customFormat="1" x14ac:dyDescent="0.25">
      <c r="I136" s="59"/>
    </row>
    <row r="137" spans="9:9" s="14" customFormat="1" x14ac:dyDescent="0.25">
      <c r="I137" s="59"/>
    </row>
    <row r="138" spans="9:9" s="14" customFormat="1" x14ac:dyDescent="0.25">
      <c r="I138" s="59"/>
    </row>
    <row r="139" spans="9:9" s="14" customFormat="1" x14ac:dyDescent="0.25">
      <c r="I139" s="59"/>
    </row>
    <row r="140" spans="9:9" s="14" customFormat="1" x14ac:dyDescent="0.25">
      <c r="I140" s="59"/>
    </row>
    <row r="141" spans="9:9" s="14" customFormat="1" x14ac:dyDescent="0.25">
      <c r="I141" s="59"/>
    </row>
    <row r="142" spans="9:9" s="14" customFormat="1" x14ac:dyDescent="0.25">
      <c r="I142" s="59"/>
    </row>
    <row r="143" spans="9:9" s="14" customFormat="1" x14ac:dyDescent="0.25">
      <c r="I143" s="59"/>
    </row>
    <row r="144" spans="9:9" s="14" customFormat="1" x14ac:dyDescent="0.25">
      <c r="I144" s="59"/>
    </row>
    <row r="145" spans="9:9" s="14" customFormat="1" x14ac:dyDescent="0.25">
      <c r="I145" s="59"/>
    </row>
    <row r="146" spans="9:9" s="14" customFormat="1" x14ac:dyDescent="0.25">
      <c r="I146" s="59"/>
    </row>
    <row r="147" spans="9:9" s="14" customFormat="1" x14ac:dyDescent="0.25">
      <c r="I147" s="59"/>
    </row>
    <row r="148" spans="9:9" s="14" customFormat="1" x14ac:dyDescent="0.25">
      <c r="I148" s="59"/>
    </row>
    <row r="149" spans="9:9" s="14" customFormat="1" x14ac:dyDescent="0.25">
      <c r="I149" s="59"/>
    </row>
    <row r="150" spans="9:9" s="14" customFormat="1" x14ac:dyDescent="0.25">
      <c r="I150" s="59"/>
    </row>
    <row r="151" spans="9:9" s="14" customFormat="1" x14ac:dyDescent="0.25">
      <c r="I151" s="59"/>
    </row>
    <row r="152" spans="9:9" s="14" customFormat="1" x14ac:dyDescent="0.25">
      <c r="I152" s="59"/>
    </row>
    <row r="153" spans="9:9" s="14" customFormat="1" x14ac:dyDescent="0.25">
      <c r="I153" s="59"/>
    </row>
    <row r="154" spans="9:9" s="14" customFormat="1" x14ac:dyDescent="0.25">
      <c r="I154" s="59"/>
    </row>
    <row r="155" spans="9:9" s="14" customFormat="1" x14ac:dyDescent="0.25">
      <c r="I155" s="59"/>
    </row>
    <row r="156" spans="9:9" s="14" customFormat="1" x14ac:dyDescent="0.25">
      <c r="I156" s="59"/>
    </row>
    <row r="157" spans="9:9" s="14" customFormat="1" x14ac:dyDescent="0.25">
      <c r="I157" s="59"/>
    </row>
    <row r="158" spans="9:9" s="14" customFormat="1" x14ac:dyDescent="0.25">
      <c r="I158" s="59"/>
    </row>
    <row r="159" spans="9:9" s="14" customFormat="1" x14ac:dyDescent="0.25">
      <c r="I159" s="59"/>
    </row>
    <row r="160" spans="9:9" s="14" customFormat="1" x14ac:dyDescent="0.25">
      <c r="I160" s="59"/>
    </row>
    <row r="161" spans="9:9" s="14" customFormat="1" x14ac:dyDescent="0.25">
      <c r="I161" s="59"/>
    </row>
    <row r="162" spans="9:9" s="14" customFormat="1" x14ac:dyDescent="0.25">
      <c r="I162" s="59"/>
    </row>
    <row r="163" spans="9:9" s="14" customFormat="1" x14ac:dyDescent="0.25">
      <c r="I163" s="59"/>
    </row>
    <row r="164" spans="9:9" s="14" customFormat="1" x14ac:dyDescent="0.25">
      <c r="I164" s="59"/>
    </row>
    <row r="165" spans="9:9" s="14" customFormat="1" x14ac:dyDescent="0.25">
      <c r="I165" s="59"/>
    </row>
    <row r="166" spans="9:9" s="14" customFormat="1" x14ac:dyDescent="0.25">
      <c r="I166" s="59"/>
    </row>
    <row r="167" spans="9:9" s="14" customFormat="1" x14ac:dyDescent="0.25">
      <c r="I167" s="59"/>
    </row>
    <row r="168" spans="9:9" s="14" customFormat="1" x14ac:dyDescent="0.25">
      <c r="I168" s="59"/>
    </row>
    <row r="169" spans="9:9" s="14" customFormat="1" x14ac:dyDescent="0.25">
      <c r="I169" s="59"/>
    </row>
    <row r="170" spans="9:9" s="14" customFormat="1" x14ac:dyDescent="0.25">
      <c r="I170" s="59"/>
    </row>
    <row r="171" spans="9:9" s="14" customFormat="1" x14ac:dyDescent="0.25">
      <c r="I171" s="59"/>
    </row>
    <row r="172" spans="9:9" s="14" customFormat="1" x14ac:dyDescent="0.25">
      <c r="I172" s="59"/>
    </row>
    <row r="173" spans="9:9" s="14" customFormat="1" x14ac:dyDescent="0.25">
      <c r="I173" s="59"/>
    </row>
    <row r="174" spans="9:9" s="14" customFormat="1" x14ac:dyDescent="0.25">
      <c r="I174" s="59"/>
    </row>
    <row r="175" spans="9:9" s="14" customFormat="1" x14ac:dyDescent="0.25">
      <c r="I175" s="59"/>
    </row>
    <row r="176" spans="9:9" s="14" customFormat="1" x14ac:dyDescent="0.25">
      <c r="I176" s="59"/>
    </row>
    <row r="177" spans="9:9" s="14" customFormat="1" x14ac:dyDescent="0.25">
      <c r="I177" s="59"/>
    </row>
    <row r="178" spans="9:9" s="14" customFormat="1" x14ac:dyDescent="0.25">
      <c r="I178" s="59"/>
    </row>
    <row r="179" spans="9:9" s="14" customFormat="1" x14ac:dyDescent="0.25">
      <c r="I179" s="59"/>
    </row>
    <row r="180" spans="9:9" s="14" customFormat="1" x14ac:dyDescent="0.25">
      <c r="I180" s="59"/>
    </row>
    <row r="181" spans="9:9" s="14" customFormat="1" x14ac:dyDescent="0.25">
      <c r="I181" s="59"/>
    </row>
    <row r="182" spans="9:9" s="14" customFormat="1" x14ac:dyDescent="0.25">
      <c r="I182" s="59"/>
    </row>
    <row r="183" spans="9:9" s="14" customFormat="1" x14ac:dyDescent="0.25">
      <c r="I183" s="59"/>
    </row>
    <row r="184" spans="9:9" s="14" customFormat="1" x14ac:dyDescent="0.25">
      <c r="I184" s="59"/>
    </row>
    <row r="185" spans="9:9" s="14" customFormat="1" x14ac:dyDescent="0.25">
      <c r="I185" s="59"/>
    </row>
    <row r="186" spans="9:9" s="14" customFormat="1" x14ac:dyDescent="0.25">
      <c r="I186" s="59"/>
    </row>
    <row r="187" spans="9:9" s="14" customFormat="1" x14ac:dyDescent="0.25">
      <c r="I187" s="59"/>
    </row>
    <row r="188" spans="9:9" s="14" customFormat="1" x14ac:dyDescent="0.25">
      <c r="I188" s="59"/>
    </row>
    <row r="189" spans="9:9" s="14" customFormat="1" x14ac:dyDescent="0.25">
      <c r="I189" s="59"/>
    </row>
    <row r="190" spans="9:9" s="14" customFormat="1" x14ac:dyDescent="0.25">
      <c r="I190" s="59"/>
    </row>
    <row r="191" spans="9:9" s="14" customFormat="1" x14ac:dyDescent="0.25">
      <c r="I191" s="59"/>
    </row>
    <row r="192" spans="9:9" s="14" customFormat="1" x14ac:dyDescent="0.25">
      <c r="I192" s="59"/>
    </row>
    <row r="193" spans="9:9" s="14" customFormat="1" x14ac:dyDescent="0.25">
      <c r="I193" s="59"/>
    </row>
    <row r="194" spans="9:9" s="14" customFormat="1" x14ac:dyDescent="0.25">
      <c r="I194" s="59"/>
    </row>
    <row r="195" spans="9:9" s="14" customFormat="1" x14ac:dyDescent="0.25">
      <c r="I195" s="59"/>
    </row>
    <row r="196" spans="9:9" s="14" customFormat="1" x14ac:dyDescent="0.25">
      <c r="I196" s="59"/>
    </row>
    <row r="197" spans="9:9" s="14" customFormat="1" x14ac:dyDescent="0.25">
      <c r="I197" s="59"/>
    </row>
    <row r="198" spans="9:9" s="14" customFormat="1" x14ac:dyDescent="0.25">
      <c r="I198" s="59"/>
    </row>
    <row r="199" spans="9:9" s="14" customFormat="1" x14ac:dyDescent="0.25">
      <c r="I199" s="59"/>
    </row>
    <row r="200" spans="9:9" s="14" customFormat="1" x14ac:dyDescent="0.25">
      <c r="I200" s="59"/>
    </row>
    <row r="201" spans="9:9" s="14" customFormat="1" x14ac:dyDescent="0.25">
      <c r="I201" s="59"/>
    </row>
    <row r="202" spans="9:9" s="14" customFormat="1" x14ac:dyDescent="0.25">
      <c r="I202" s="59"/>
    </row>
    <row r="203" spans="9:9" s="14" customFormat="1" x14ac:dyDescent="0.25">
      <c r="I203" s="59"/>
    </row>
    <row r="204" spans="9:9" s="14" customFormat="1" x14ac:dyDescent="0.25">
      <c r="I204" s="59"/>
    </row>
    <row r="205" spans="9:9" s="14" customFormat="1" x14ac:dyDescent="0.25">
      <c r="I205" s="59"/>
    </row>
    <row r="206" spans="9:9" s="14" customFormat="1" x14ac:dyDescent="0.25">
      <c r="I206" s="59"/>
    </row>
    <row r="207" spans="9:9" s="14" customFormat="1" x14ac:dyDescent="0.25">
      <c r="I207" s="59"/>
    </row>
    <row r="208" spans="9:9" s="14" customFormat="1" x14ac:dyDescent="0.25">
      <c r="I208" s="59"/>
    </row>
    <row r="209" spans="9:9" s="14" customFormat="1" x14ac:dyDescent="0.25">
      <c r="I209" s="59"/>
    </row>
    <row r="210" spans="9:9" s="14" customFormat="1" x14ac:dyDescent="0.25">
      <c r="I210" s="59"/>
    </row>
    <row r="211" spans="9:9" s="14" customFormat="1" x14ac:dyDescent="0.25">
      <c r="I211" s="59"/>
    </row>
    <row r="212" spans="9:9" s="14" customFormat="1" x14ac:dyDescent="0.25">
      <c r="I212" s="59"/>
    </row>
    <row r="213" spans="9:9" s="14" customFormat="1" x14ac:dyDescent="0.25">
      <c r="I213" s="59"/>
    </row>
    <row r="214" spans="9:9" s="14" customFormat="1" x14ac:dyDescent="0.25">
      <c r="I214" s="59"/>
    </row>
    <row r="215" spans="9:9" s="14" customFormat="1" x14ac:dyDescent="0.25">
      <c r="I215" s="59"/>
    </row>
    <row r="216" spans="9:9" s="14" customFormat="1" x14ac:dyDescent="0.25">
      <c r="I216" s="59"/>
    </row>
    <row r="217" spans="9:9" s="14" customFormat="1" x14ac:dyDescent="0.25">
      <c r="I217" s="59"/>
    </row>
    <row r="218" spans="9:9" s="14" customFormat="1" x14ac:dyDescent="0.25">
      <c r="I218" s="59"/>
    </row>
    <row r="219" spans="9:9" s="14" customFormat="1" x14ac:dyDescent="0.25">
      <c r="I219" s="59"/>
    </row>
    <row r="220" spans="9:9" s="14" customFormat="1" x14ac:dyDescent="0.25">
      <c r="I220" s="59"/>
    </row>
    <row r="221" spans="9:9" s="14" customFormat="1" x14ac:dyDescent="0.25">
      <c r="I221" s="59"/>
    </row>
    <row r="222" spans="9:9" s="14" customFormat="1" x14ac:dyDescent="0.25">
      <c r="I222" s="59"/>
    </row>
    <row r="223" spans="9:9" s="14" customFormat="1" x14ac:dyDescent="0.25">
      <c r="I223" s="59"/>
    </row>
    <row r="224" spans="9:9" s="14" customFormat="1" x14ac:dyDescent="0.25">
      <c r="I224" s="59"/>
    </row>
  </sheetData>
  <dataConsolidate/>
  <mergeCells count="35">
    <mergeCell ref="B52:H52"/>
    <mergeCell ref="C40:D40"/>
    <mergeCell ref="C41:D41"/>
    <mergeCell ref="B44:C44"/>
    <mergeCell ref="C45:D45"/>
    <mergeCell ref="C46:D46"/>
    <mergeCell ref="C47:D47"/>
    <mergeCell ref="C33:H34"/>
    <mergeCell ref="B38:C38"/>
    <mergeCell ref="C48:D48"/>
    <mergeCell ref="B50:B51"/>
    <mergeCell ref="C50:H51"/>
    <mergeCell ref="C39:D39"/>
    <mergeCell ref="B24:B25"/>
    <mergeCell ref="C24:H25"/>
    <mergeCell ref="B27:C27"/>
    <mergeCell ref="C28:D28"/>
    <mergeCell ref="F18:F19"/>
    <mergeCell ref="G18:G19"/>
    <mergeCell ref="C30:D30"/>
    <mergeCell ref="C31:D31"/>
    <mergeCell ref="B33:B34"/>
    <mergeCell ref="B17:C17"/>
    <mergeCell ref="C2:H3"/>
    <mergeCell ref="C7:H7"/>
    <mergeCell ref="B12:E13"/>
    <mergeCell ref="G12:G13"/>
    <mergeCell ref="H12:H13"/>
    <mergeCell ref="F9:G9"/>
    <mergeCell ref="C29:D29"/>
    <mergeCell ref="B18:B19"/>
    <mergeCell ref="C18:C19"/>
    <mergeCell ref="D18:D19"/>
    <mergeCell ref="E18:E19"/>
    <mergeCell ref="H18:H19"/>
  </mergeCells>
  <dataValidations count="1">
    <dataValidation type="list" allowBlank="1" showInputMessage="1" showErrorMessage="1" sqref="G40:G41">
      <formula1>$B$57:$B$58</formula1>
    </dataValidation>
  </dataValidations>
  <pageMargins left="0.7" right="0.7" top="0.75" bottom="0.75" header="0.3" footer="0.3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pageSetUpPr fitToPage="1"/>
  </sheetPr>
  <dimension ref="A1:AT224"/>
  <sheetViews>
    <sheetView workbookViewId="0">
      <selection activeCell="H40" sqref="H40"/>
    </sheetView>
  </sheetViews>
  <sheetFormatPr defaultRowHeight="15" x14ac:dyDescent="0.25"/>
  <cols>
    <col min="1" max="1" width="1.7109375" style="14" customWidth="1"/>
    <col min="2" max="2" width="30.85546875" customWidth="1"/>
    <col min="3" max="7" width="15.7109375" customWidth="1"/>
    <col min="8" max="8" width="18.5703125" customWidth="1"/>
    <col min="9" max="9" width="4.7109375" style="59" customWidth="1"/>
    <col min="10" max="46" width="8.85546875" style="14"/>
  </cols>
  <sheetData>
    <row r="1" spans="1:9" s="14" customFormat="1" x14ac:dyDescent="0.25">
      <c r="A1" s="43"/>
      <c r="B1" s="43"/>
      <c r="C1" s="43"/>
      <c r="D1" s="44"/>
      <c r="E1" s="43"/>
      <c r="F1" s="44"/>
      <c r="G1" s="44"/>
      <c r="I1" s="59"/>
    </row>
    <row r="2" spans="1:9" s="14" customFormat="1" ht="37.15" customHeight="1" x14ac:dyDescent="0.25">
      <c r="A2" s="43"/>
      <c r="B2" s="43"/>
      <c r="C2" s="108"/>
      <c r="D2" s="108"/>
      <c r="E2" s="108"/>
      <c r="F2" s="108"/>
      <c r="G2" s="108"/>
      <c r="H2" s="108"/>
      <c r="I2" s="59"/>
    </row>
    <row r="3" spans="1:9" s="14" customFormat="1" ht="5.45" customHeight="1" x14ac:dyDescent="0.25">
      <c r="A3" s="43"/>
      <c r="B3" s="43"/>
      <c r="C3" s="108"/>
      <c r="D3" s="108"/>
      <c r="E3" s="108"/>
      <c r="F3" s="108"/>
      <c r="G3" s="108"/>
      <c r="H3" s="108"/>
      <c r="I3" s="59"/>
    </row>
    <row r="4" spans="1:9" s="14" customFormat="1" x14ac:dyDescent="0.25">
      <c r="A4" s="43"/>
      <c r="B4" s="43"/>
      <c r="C4" s="43"/>
      <c r="D4" s="44"/>
      <c r="E4" s="43"/>
      <c r="F4" s="44"/>
      <c r="G4" s="44"/>
      <c r="I4" s="59"/>
    </row>
    <row r="5" spans="1:9" ht="15.75" thickBot="1" x14ac:dyDescent="0.3">
      <c r="A5" s="43"/>
      <c r="B5" s="1" t="s">
        <v>47</v>
      </c>
      <c r="C5" s="2"/>
      <c r="D5" s="3"/>
      <c r="E5" s="2"/>
      <c r="F5" s="3"/>
      <c r="G5" s="3"/>
      <c r="H5" s="3"/>
    </row>
    <row r="6" spans="1:9" s="14" customFormat="1" ht="15.75" thickTop="1" x14ac:dyDescent="0.25">
      <c r="A6" s="43"/>
      <c r="B6" s="18"/>
      <c r="C6" s="45"/>
      <c r="D6" s="46"/>
      <c r="E6" s="45"/>
      <c r="F6" s="46"/>
      <c r="G6" s="46"/>
      <c r="I6" s="59"/>
    </row>
    <row r="7" spans="1:9" s="14" customFormat="1" ht="25.15" customHeight="1" x14ac:dyDescent="0.25">
      <c r="A7" s="43"/>
      <c r="B7" s="47" t="s">
        <v>57</v>
      </c>
      <c r="C7" s="135"/>
      <c r="D7" s="136"/>
      <c r="E7" s="136"/>
      <c r="F7" s="136"/>
      <c r="G7" s="136"/>
      <c r="H7" s="137"/>
      <c r="I7" s="59"/>
    </row>
    <row r="8" spans="1:9" s="14" customFormat="1" ht="15.75" thickBot="1" x14ac:dyDescent="0.3">
      <c r="I8" s="59"/>
    </row>
    <row r="9" spans="1:9" s="14" customFormat="1" ht="28.15" customHeight="1" thickBot="1" x14ac:dyDescent="0.3">
      <c r="B9" s="68" t="s">
        <v>45</v>
      </c>
      <c r="C9" s="65"/>
      <c r="D9" s="66" t="s">
        <v>46</v>
      </c>
      <c r="E9" s="65"/>
      <c r="F9" s="138" t="s">
        <v>74</v>
      </c>
      <c r="G9" s="139"/>
      <c r="H9" s="67"/>
      <c r="I9" s="59"/>
    </row>
    <row r="10" spans="1:9" s="14" customFormat="1" ht="6.6" customHeight="1" x14ac:dyDescent="0.25">
      <c r="I10" s="59"/>
    </row>
    <row r="11" spans="1:9" s="14" customFormat="1" ht="29.45" customHeight="1" thickBot="1" x14ac:dyDescent="0.3">
      <c r="G11" s="61" t="s">
        <v>24</v>
      </c>
      <c r="H11" s="61" t="s">
        <v>8</v>
      </c>
      <c r="I11" s="59"/>
    </row>
    <row r="12" spans="1:9" s="14" customFormat="1" ht="19.149999999999999" customHeight="1" thickTop="1" x14ac:dyDescent="0.25">
      <c r="B12" s="123" t="s">
        <v>32</v>
      </c>
      <c r="C12" s="123"/>
      <c r="D12" s="123"/>
      <c r="E12" s="123"/>
      <c r="F12" s="57"/>
      <c r="G12" s="115" t="e">
        <f>+H12/$H$12</f>
        <v>#DIV/0!</v>
      </c>
      <c r="H12" s="117">
        <f>+H15+H36</f>
        <v>0</v>
      </c>
    </row>
    <row r="13" spans="1:9" s="14" customFormat="1" ht="31.15" customHeight="1" thickBot="1" x14ac:dyDescent="0.3">
      <c r="B13" s="124"/>
      <c r="C13" s="124"/>
      <c r="D13" s="124"/>
      <c r="E13" s="124"/>
      <c r="F13" s="58"/>
      <c r="G13" s="116"/>
      <c r="H13" s="118"/>
    </row>
    <row r="14" spans="1:9" s="14" customFormat="1" ht="16.5" thickTop="1" thickBot="1" x14ac:dyDescent="0.3">
      <c r="G14" s="56"/>
      <c r="I14" s="59"/>
    </row>
    <row r="15" spans="1:9" ht="33" customHeight="1" thickBot="1" x14ac:dyDescent="0.3">
      <c r="B15" s="6" t="s">
        <v>33</v>
      </c>
      <c r="C15" s="5"/>
      <c r="D15" s="5"/>
      <c r="E15" s="5"/>
      <c r="F15" s="5"/>
      <c r="G15" s="78" t="e">
        <f>+H15/$H$12</f>
        <v>#DIV/0!</v>
      </c>
      <c r="H15" s="55">
        <f>+H17+H27</f>
        <v>0</v>
      </c>
    </row>
    <row r="16" spans="1:9" s="14" customFormat="1" ht="8.4499999999999993" customHeight="1" x14ac:dyDescent="0.25">
      <c r="B16" s="17"/>
      <c r="C16" s="18"/>
      <c r="D16" s="18"/>
      <c r="E16" s="18"/>
      <c r="F16" s="18"/>
      <c r="G16" s="62"/>
      <c r="H16" s="63"/>
      <c r="I16" s="59"/>
    </row>
    <row r="17" spans="2:9" ht="23.45" customHeight="1" thickBot="1" x14ac:dyDescent="0.3">
      <c r="B17" s="134" t="s">
        <v>7</v>
      </c>
      <c r="C17" s="134"/>
      <c r="D17" s="4"/>
      <c r="E17" s="4"/>
      <c r="F17" s="4"/>
      <c r="G17" s="4"/>
      <c r="H17" s="9">
        <f>SUM(H20:H22)</f>
        <v>0</v>
      </c>
      <c r="I17" s="60"/>
    </row>
    <row r="18" spans="2:9" ht="15.6" customHeight="1" thickTop="1" x14ac:dyDescent="0.25">
      <c r="B18" s="141" t="s">
        <v>0</v>
      </c>
      <c r="C18" s="143" t="s">
        <v>39</v>
      </c>
      <c r="D18" s="143" t="s">
        <v>40</v>
      </c>
      <c r="E18" s="143" t="s">
        <v>44</v>
      </c>
      <c r="F18" s="143" t="s">
        <v>1</v>
      </c>
      <c r="G18" s="145" t="s">
        <v>27</v>
      </c>
      <c r="H18" s="145" t="s">
        <v>2</v>
      </c>
    </row>
    <row r="19" spans="2:9" x14ac:dyDescent="0.25">
      <c r="B19" s="142"/>
      <c r="C19" s="144"/>
      <c r="D19" s="144"/>
      <c r="E19" s="144"/>
      <c r="F19" s="144"/>
      <c r="G19" s="146"/>
      <c r="H19" s="146"/>
    </row>
    <row r="20" spans="2:9" x14ac:dyDescent="0.25">
      <c r="B20" s="20"/>
      <c r="C20" s="21"/>
      <c r="D20" s="21"/>
      <c r="E20" s="22"/>
      <c r="F20" s="23" t="e">
        <f>ROUND((C20*(1+0.223)*14+D20*21*11)/(48*E20),2)</f>
        <v>#DIV/0!</v>
      </c>
      <c r="G20" s="20"/>
      <c r="H20" s="105">
        <f>IF(G20="",0,$F20*G20)</f>
        <v>0</v>
      </c>
    </row>
    <row r="21" spans="2:9" x14ac:dyDescent="0.25">
      <c r="B21" s="25"/>
      <c r="C21" s="26"/>
      <c r="D21" s="26"/>
      <c r="E21" s="27"/>
      <c r="F21" s="28" t="e">
        <f>ROUND((C21*(1+0.223)*14+D21*21*11)/(48*E21),2)</f>
        <v>#DIV/0!</v>
      </c>
      <c r="G21" s="25"/>
      <c r="H21" s="29">
        <f t="shared" ref="H21" si="0">IF(G21="",0,$F21*G21)</f>
        <v>0</v>
      </c>
    </row>
    <row r="22" spans="2:9" x14ac:dyDescent="0.25">
      <c r="B22" s="25"/>
      <c r="C22" s="26"/>
      <c r="D22" s="26"/>
      <c r="E22" s="27"/>
      <c r="F22" s="28" t="e">
        <f>ROUND((C22*(1+0.223)*14+D22*21*11)/(48*E22),2)</f>
        <v>#DIV/0!</v>
      </c>
      <c r="G22" s="25"/>
      <c r="H22" s="52">
        <f>IF(G22="",0,$F22*G22)</f>
        <v>0</v>
      </c>
    </row>
    <row r="23" spans="2:9" x14ac:dyDescent="0.25">
      <c r="B23" s="11"/>
      <c r="C23" s="12"/>
      <c r="D23" s="12"/>
      <c r="E23" s="11"/>
      <c r="F23" s="13"/>
      <c r="G23" s="11"/>
      <c r="H23" s="10"/>
    </row>
    <row r="24" spans="2:9" ht="14.45" customHeight="1" x14ac:dyDescent="0.25">
      <c r="B24" s="132" t="s">
        <v>34</v>
      </c>
      <c r="C24" s="147"/>
      <c r="D24" s="148"/>
      <c r="E24" s="148"/>
      <c r="F24" s="148"/>
      <c r="G24" s="148"/>
      <c r="H24" s="149"/>
    </row>
    <row r="25" spans="2:9" ht="30.6" customHeight="1" x14ac:dyDescent="0.25">
      <c r="B25" s="133"/>
      <c r="C25" s="150"/>
      <c r="D25" s="151"/>
      <c r="E25" s="151"/>
      <c r="F25" s="151"/>
      <c r="G25" s="151"/>
      <c r="H25" s="152"/>
    </row>
    <row r="26" spans="2:9" s="14" customFormat="1" ht="6.6" customHeight="1" x14ac:dyDescent="0.25">
      <c r="B26" s="54"/>
      <c r="C26" s="54"/>
      <c r="D26" s="54"/>
      <c r="E26" s="54"/>
      <c r="F26" s="54"/>
      <c r="G26" s="54"/>
      <c r="H26" s="54"/>
      <c r="I26" s="59"/>
    </row>
    <row r="27" spans="2:9" ht="23.45" customHeight="1" thickBot="1" x14ac:dyDescent="0.3">
      <c r="B27" s="134" t="s">
        <v>9</v>
      </c>
      <c r="C27" s="134"/>
      <c r="D27" s="4"/>
      <c r="E27" s="4"/>
      <c r="F27" s="4"/>
      <c r="G27" s="4"/>
      <c r="H27" s="9">
        <f>SUM(H29:H31)</f>
        <v>0</v>
      </c>
    </row>
    <row r="28" spans="2:9" ht="24.75" thickTop="1" x14ac:dyDescent="0.25">
      <c r="B28" s="8" t="s">
        <v>10</v>
      </c>
      <c r="C28" s="145" t="s">
        <v>11</v>
      </c>
      <c r="D28" s="145"/>
      <c r="E28" s="64" t="s">
        <v>12</v>
      </c>
      <c r="F28" s="64" t="s">
        <v>13</v>
      </c>
      <c r="G28" s="64" t="s">
        <v>82</v>
      </c>
      <c r="H28" s="64" t="s">
        <v>2</v>
      </c>
    </row>
    <row r="29" spans="2:9" ht="34.15" customHeight="1" x14ac:dyDescent="0.25">
      <c r="B29" s="30"/>
      <c r="C29" s="140"/>
      <c r="D29" s="140"/>
      <c r="E29" s="31"/>
      <c r="F29" s="22"/>
      <c r="G29" s="32"/>
      <c r="H29" s="24">
        <f>+F29*G29</f>
        <v>0</v>
      </c>
    </row>
    <row r="30" spans="2:9" ht="34.15" hidden="1" customHeight="1" x14ac:dyDescent="0.25">
      <c r="B30" s="53"/>
      <c r="C30" s="130"/>
      <c r="D30" s="130"/>
      <c r="E30" s="49"/>
      <c r="F30" s="50"/>
      <c r="G30" s="51"/>
      <c r="H30" s="52">
        <f>+F30*G30</f>
        <v>0</v>
      </c>
    </row>
    <row r="31" spans="2:9" ht="34.15" hidden="1" customHeight="1" x14ac:dyDescent="0.25">
      <c r="B31" s="33"/>
      <c r="C31" s="131"/>
      <c r="D31" s="131"/>
      <c r="E31" s="34"/>
      <c r="F31" s="27"/>
      <c r="G31" s="35"/>
      <c r="H31" s="29">
        <f>+F31*G31</f>
        <v>0</v>
      </c>
    </row>
    <row r="32" spans="2:9" s="14" customFormat="1" ht="10.15" customHeight="1" x14ac:dyDescent="0.25">
      <c r="I32" s="59"/>
    </row>
    <row r="33" spans="2:9" s="14" customFormat="1" ht="20.45" customHeight="1" x14ac:dyDescent="0.25">
      <c r="B33" s="132" t="s">
        <v>43</v>
      </c>
      <c r="C33" s="147"/>
      <c r="D33" s="148"/>
      <c r="E33" s="148"/>
      <c r="F33" s="148"/>
      <c r="G33" s="148"/>
      <c r="H33" s="149"/>
      <c r="I33" s="59"/>
    </row>
    <row r="34" spans="2:9" s="14" customFormat="1" ht="20.45" customHeight="1" x14ac:dyDescent="0.25">
      <c r="B34" s="133"/>
      <c r="C34" s="150"/>
      <c r="D34" s="151"/>
      <c r="E34" s="151"/>
      <c r="F34" s="151"/>
      <c r="G34" s="151"/>
      <c r="H34" s="152"/>
      <c r="I34" s="59"/>
    </row>
    <row r="35" spans="2:9" s="14" customFormat="1" ht="16.149999999999999" customHeight="1" thickBot="1" x14ac:dyDescent="0.3">
      <c r="I35" s="59"/>
    </row>
    <row r="36" spans="2:9" ht="33" customHeight="1" thickBot="1" x14ac:dyDescent="0.3">
      <c r="B36" s="6" t="s">
        <v>35</v>
      </c>
      <c r="C36" s="5"/>
      <c r="D36" s="5"/>
      <c r="E36" s="5"/>
      <c r="F36" s="5"/>
      <c r="G36" s="78" t="e">
        <f>+H36/$H$12</f>
        <v>#DIV/0!</v>
      </c>
      <c r="H36" s="55">
        <f>+H38+H44</f>
        <v>0</v>
      </c>
    </row>
    <row r="37" spans="2:9" s="14" customFormat="1" ht="7.9" customHeight="1" x14ac:dyDescent="0.25">
      <c r="B37" s="17"/>
      <c r="C37" s="18"/>
      <c r="D37" s="18"/>
      <c r="E37" s="18"/>
      <c r="F37" s="18"/>
      <c r="G37" s="18"/>
      <c r="H37" s="19"/>
      <c r="I37" s="59"/>
    </row>
    <row r="38" spans="2:9" ht="23.45" customHeight="1" thickBot="1" x14ac:dyDescent="0.3">
      <c r="B38" s="134" t="s">
        <v>18</v>
      </c>
      <c r="C38" s="134"/>
      <c r="D38" s="4"/>
      <c r="E38" s="4"/>
      <c r="F38" s="4"/>
      <c r="G38" s="4"/>
      <c r="H38" s="9">
        <f>SUM(H40:H41)</f>
        <v>0</v>
      </c>
    </row>
    <row r="39" spans="2:9" ht="24.75" thickTop="1" x14ac:dyDescent="0.25">
      <c r="B39" s="8" t="s">
        <v>10</v>
      </c>
      <c r="C39" s="153" t="s">
        <v>11</v>
      </c>
      <c r="D39" s="153"/>
      <c r="E39" s="64" t="s">
        <v>13</v>
      </c>
      <c r="F39" s="64" t="s">
        <v>83</v>
      </c>
      <c r="G39" s="64" t="s">
        <v>48</v>
      </c>
      <c r="H39" s="64" t="s">
        <v>2</v>
      </c>
    </row>
    <row r="40" spans="2:9" x14ac:dyDescent="0.25">
      <c r="B40" s="40" t="s">
        <v>19</v>
      </c>
      <c r="C40" s="155"/>
      <c r="D40" s="156"/>
      <c r="E40" s="75">
        <f>+C9</f>
        <v>0</v>
      </c>
      <c r="F40" s="71"/>
      <c r="G40" s="73"/>
      <c r="H40" s="69">
        <f>+E40*(IF(F40&lt;30,F40,30))*(IF(G40="sim",1.23,1))</f>
        <v>0</v>
      </c>
    </row>
    <row r="41" spans="2:9" x14ac:dyDescent="0.25">
      <c r="B41" s="41" t="s">
        <v>20</v>
      </c>
      <c r="C41" s="157"/>
      <c r="D41" s="158"/>
      <c r="E41" s="76">
        <f>+E9</f>
        <v>0</v>
      </c>
      <c r="F41" s="72"/>
      <c r="G41" s="74"/>
      <c r="H41" s="107">
        <f>+E41*(IF(F41&lt;30,F41,30))*(IF(G41="sim",1.23,1))</f>
        <v>0</v>
      </c>
    </row>
    <row r="42" spans="2:9" x14ac:dyDescent="0.25">
      <c r="B42" s="11"/>
      <c r="C42" s="12"/>
      <c r="D42" s="12"/>
      <c r="E42" s="11"/>
      <c r="F42" s="13"/>
      <c r="G42" s="11"/>
      <c r="H42" s="10"/>
    </row>
    <row r="43" spans="2:9" s="14" customFormat="1" ht="7.9" customHeight="1" x14ac:dyDescent="0.25">
      <c r="B43" s="15"/>
      <c r="C43" s="16"/>
      <c r="D43" s="16"/>
      <c r="E43" s="13"/>
      <c r="F43" s="13"/>
      <c r="G43" s="13"/>
      <c r="H43" s="13"/>
      <c r="I43" s="59"/>
    </row>
    <row r="44" spans="2:9" ht="23.45" customHeight="1" thickBot="1" x14ac:dyDescent="0.3">
      <c r="B44" s="134" t="s">
        <v>21</v>
      </c>
      <c r="C44" s="134"/>
      <c r="D44" s="4"/>
      <c r="E44" s="4"/>
      <c r="F44" s="4"/>
      <c r="G44" s="4"/>
      <c r="H44" s="9">
        <f>SUM(H46:H48)</f>
        <v>0</v>
      </c>
    </row>
    <row r="45" spans="2:9" ht="24.75" thickTop="1" x14ac:dyDescent="0.25">
      <c r="B45" s="8" t="s">
        <v>10</v>
      </c>
      <c r="C45" s="145" t="s">
        <v>11</v>
      </c>
      <c r="D45" s="145"/>
      <c r="E45" s="64" t="s">
        <v>12</v>
      </c>
      <c r="F45" s="64" t="s">
        <v>13</v>
      </c>
      <c r="G45" s="64" t="s">
        <v>82</v>
      </c>
      <c r="H45" s="64" t="s">
        <v>2</v>
      </c>
    </row>
    <row r="46" spans="2:9" x14ac:dyDescent="0.25">
      <c r="B46" s="39" t="s">
        <v>25</v>
      </c>
      <c r="C46" s="140"/>
      <c r="D46" s="140"/>
      <c r="E46" s="36"/>
      <c r="F46" s="37"/>
      <c r="G46" s="70">
        <f>+H9</f>
        <v>0</v>
      </c>
      <c r="H46" s="24">
        <f>+F46*G46</f>
        <v>0</v>
      </c>
    </row>
    <row r="47" spans="2:9" ht="34.15" hidden="1" customHeight="1" x14ac:dyDescent="0.25">
      <c r="B47" s="48"/>
      <c r="C47" s="131"/>
      <c r="D47" s="131"/>
      <c r="E47" s="42"/>
      <c r="F47" s="38"/>
      <c r="G47" s="35"/>
      <c r="H47" s="29">
        <f>+F47*G47</f>
        <v>0</v>
      </c>
    </row>
    <row r="48" spans="2:9" ht="22.15" customHeight="1" x14ac:dyDescent="0.25">
      <c r="B48" s="48"/>
      <c r="C48" s="131"/>
      <c r="D48" s="131"/>
      <c r="E48" s="34"/>
      <c r="F48" s="38"/>
      <c r="G48" s="35"/>
      <c r="H48" s="29">
        <f>+F48*G48</f>
        <v>0</v>
      </c>
    </row>
    <row r="49" spans="2:9" s="14" customFormat="1" x14ac:dyDescent="0.25">
      <c r="I49" s="59"/>
    </row>
    <row r="50" spans="2:9" s="14" customFormat="1" x14ac:dyDescent="0.25">
      <c r="B50" s="132" t="s">
        <v>42</v>
      </c>
      <c r="C50" s="147"/>
      <c r="D50" s="148"/>
      <c r="E50" s="148"/>
      <c r="F50" s="148"/>
      <c r="G50" s="148"/>
      <c r="H50" s="149"/>
      <c r="I50" s="59"/>
    </row>
    <row r="51" spans="2:9" s="14" customFormat="1" ht="45" customHeight="1" x14ac:dyDescent="0.25">
      <c r="B51" s="133"/>
      <c r="C51" s="150"/>
      <c r="D51" s="151"/>
      <c r="E51" s="151"/>
      <c r="F51" s="151"/>
      <c r="G51" s="151"/>
      <c r="H51" s="152"/>
      <c r="I51" s="59"/>
    </row>
    <row r="52" spans="2:9" s="14" customFormat="1" ht="123" customHeight="1" x14ac:dyDescent="0.25">
      <c r="B52" s="154"/>
      <c r="C52" s="154"/>
      <c r="D52" s="154"/>
      <c r="E52" s="154"/>
      <c r="F52" s="154"/>
      <c r="G52" s="154"/>
      <c r="H52" s="154"/>
      <c r="I52" s="59"/>
    </row>
    <row r="53" spans="2:9" s="14" customFormat="1" x14ac:dyDescent="0.25">
      <c r="I53" s="59"/>
    </row>
    <row r="54" spans="2:9" s="14" customFormat="1" x14ac:dyDescent="0.25">
      <c r="I54" s="59"/>
    </row>
    <row r="55" spans="2:9" s="14" customFormat="1" x14ac:dyDescent="0.25">
      <c r="I55" s="59"/>
    </row>
    <row r="56" spans="2:9" s="14" customFormat="1" x14ac:dyDescent="0.25">
      <c r="I56" s="59"/>
    </row>
    <row r="57" spans="2:9" s="14" customFormat="1" x14ac:dyDescent="0.25">
      <c r="B57" s="14" t="s">
        <v>28</v>
      </c>
      <c r="I57" s="59"/>
    </row>
    <row r="58" spans="2:9" s="14" customFormat="1" x14ac:dyDescent="0.25">
      <c r="B58" s="14" t="s">
        <v>49</v>
      </c>
      <c r="I58" s="59"/>
    </row>
    <row r="59" spans="2:9" s="14" customFormat="1" x14ac:dyDescent="0.25">
      <c r="I59" s="59"/>
    </row>
    <row r="60" spans="2:9" s="14" customFormat="1" x14ac:dyDescent="0.25">
      <c r="I60" s="59"/>
    </row>
    <row r="61" spans="2:9" s="14" customFormat="1" x14ac:dyDescent="0.25">
      <c r="I61" s="59"/>
    </row>
    <row r="62" spans="2:9" s="14" customFormat="1" x14ac:dyDescent="0.25">
      <c r="I62" s="59"/>
    </row>
    <row r="63" spans="2:9" s="14" customFormat="1" x14ac:dyDescent="0.25">
      <c r="I63" s="59"/>
    </row>
    <row r="64" spans="2:9" s="14" customFormat="1" x14ac:dyDescent="0.25">
      <c r="I64" s="59"/>
    </row>
    <row r="65" spans="9:9" s="14" customFormat="1" x14ac:dyDescent="0.25">
      <c r="I65" s="59"/>
    </row>
    <row r="66" spans="9:9" s="14" customFormat="1" x14ac:dyDescent="0.25">
      <c r="I66" s="59"/>
    </row>
    <row r="67" spans="9:9" s="14" customFormat="1" x14ac:dyDescent="0.25">
      <c r="I67" s="59"/>
    </row>
    <row r="68" spans="9:9" s="14" customFormat="1" x14ac:dyDescent="0.25">
      <c r="I68" s="59"/>
    </row>
    <row r="69" spans="9:9" s="14" customFormat="1" x14ac:dyDescent="0.25">
      <c r="I69" s="59"/>
    </row>
    <row r="70" spans="9:9" s="14" customFormat="1" x14ac:dyDescent="0.25">
      <c r="I70" s="59"/>
    </row>
    <row r="71" spans="9:9" s="14" customFormat="1" x14ac:dyDescent="0.25">
      <c r="I71" s="59"/>
    </row>
    <row r="72" spans="9:9" s="14" customFormat="1" x14ac:dyDescent="0.25">
      <c r="I72" s="59"/>
    </row>
    <row r="73" spans="9:9" s="14" customFormat="1" x14ac:dyDescent="0.25">
      <c r="I73" s="59"/>
    </row>
    <row r="74" spans="9:9" s="14" customFormat="1" x14ac:dyDescent="0.25">
      <c r="I74" s="59"/>
    </row>
    <row r="75" spans="9:9" s="14" customFormat="1" x14ac:dyDescent="0.25">
      <c r="I75" s="59"/>
    </row>
    <row r="76" spans="9:9" s="14" customFormat="1" x14ac:dyDescent="0.25">
      <c r="I76" s="59"/>
    </row>
    <row r="77" spans="9:9" s="14" customFormat="1" x14ac:dyDescent="0.25">
      <c r="I77" s="59"/>
    </row>
    <row r="78" spans="9:9" s="14" customFormat="1" x14ac:dyDescent="0.25">
      <c r="I78" s="59"/>
    </row>
    <row r="79" spans="9:9" s="14" customFormat="1" x14ac:dyDescent="0.25">
      <c r="I79" s="59"/>
    </row>
    <row r="80" spans="9:9" s="14" customFormat="1" x14ac:dyDescent="0.25">
      <c r="I80" s="59"/>
    </row>
    <row r="81" spans="9:9" s="14" customFormat="1" x14ac:dyDescent="0.25">
      <c r="I81" s="59"/>
    </row>
    <row r="82" spans="9:9" s="14" customFormat="1" x14ac:dyDescent="0.25">
      <c r="I82" s="59"/>
    </row>
    <row r="83" spans="9:9" s="14" customFormat="1" x14ac:dyDescent="0.25">
      <c r="I83" s="59"/>
    </row>
    <row r="84" spans="9:9" s="14" customFormat="1" x14ac:dyDescent="0.25">
      <c r="I84" s="59"/>
    </row>
    <row r="85" spans="9:9" s="14" customFormat="1" x14ac:dyDescent="0.25">
      <c r="I85" s="59"/>
    </row>
    <row r="86" spans="9:9" s="14" customFormat="1" x14ac:dyDescent="0.25">
      <c r="I86" s="59"/>
    </row>
    <row r="87" spans="9:9" s="14" customFormat="1" x14ac:dyDescent="0.25">
      <c r="I87" s="59"/>
    </row>
    <row r="88" spans="9:9" s="14" customFormat="1" x14ac:dyDescent="0.25">
      <c r="I88" s="59"/>
    </row>
    <row r="89" spans="9:9" s="14" customFormat="1" x14ac:dyDescent="0.25">
      <c r="I89" s="59"/>
    </row>
    <row r="90" spans="9:9" s="14" customFormat="1" x14ac:dyDescent="0.25">
      <c r="I90" s="59"/>
    </row>
    <row r="91" spans="9:9" s="14" customFormat="1" x14ac:dyDescent="0.25">
      <c r="I91" s="59"/>
    </row>
    <row r="92" spans="9:9" s="14" customFormat="1" x14ac:dyDescent="0.25">
      <c r="I92" s="59"/>
    </row>
    <row r="93" spans="9:9" s="14" customFormat="1" x14ac:dyDescent="0.25">
      <c r="I93" s="59"/>
    </row>
    <row r="94" spans="9:9" s="14" customFormat="1" x14ac:dyDescent="0.25">
      <c r="I94" s="59"/>
    </row>
    <row r="95" spans="9:9" s="14" customFormat="1" x14ac:dyDescent="0.25">
      <c r="I95" s="59"/>
    </row>
    <row r="96" spans="9:9" s="14" customFormat="1" x14ac:dyDescent="0.25">
      <c r="I96" s="59"/>
    </row>
    <row r="97" spans="9:9" s="14" customFormat="1" x14ac:dyDescent="0.25">
      <c r="I97" s="59"/>
    </row>
    <row r="98" spans="9:9" s="14" customFormat="1" x14ac:dyDescent="0.25">
      <c r="I98" s="59"/>
    </row>
    <row r="99" spans="9:9" s="14" customFormat="1" x14ac:dyDescent="0.25">
      <c r="I99" s="59"/>
    </row>
    <row r="100" spans="9:9" s="14" customFormat="1" x14ac:dyDescent="0.25">
      <c r="I100" s="59"/>
    </row>
    <row r="101" spans="9:9" s="14" customFormat="1" x14ac:dyDescent="0.25">
      <c r="I101" s="59"/>
    </row>
    <row r="102" spans="9:9" s="14" customFormat="1" x14ac:dyDescent="0.25">
      <c r="I102" s="59"/>
    </row>
    <row r="103" spans="9:9" s="14" customFormat="1" x14ac:dyDescent="0.25">
      <c r="I103" s="59"/>
    </row>
    <row r="104" spans="9:9" s="14" customFormat="1" x14ac:dyDescent="0.25">
      <c r="I104" s="59"/>
    </row>
    <row r="105" spans="9:9" s="14" customFormat="1" x14ac:dyDescent="0.25">
      <c r="I105" s="59"/>
    </row>
    <row r="106" spans="9:9" s="14" customFormat="1" x14ac:dyDescent="0.25">
      <c r="I106" s="59"/>
    </row>
    <row r="107" spans="9:9" s="14" customFormat="1" x14ac:dyDescent="0.25">
      <c r="I107" s="59"/>
    </row>
    <row r="108" spans="9:9" s="14" customFormat="1" x14ac:dyDescent="0.25">
      <c r="I108" s="59"/>
    </row>
    <row r="109" spans="9:9" s="14" customFormat="1" x14ac:dyDescent="0.25">
      <c r="I109" s="59"/>
    </row>
    <row r="110" spans="9:9" s="14" customFormat="1" x14ac:dyDescent="0.25">
      <c r="I110" s="59"/>
    </row>
    <row r="111" spans="9:9" s="14" customFormat="1" x14ac:dyDescent="0.25">
      <c r="I111" s="59"/>
    </row>
    <row r="112" spans="9:9" s="14" customFormat="1" x14ac:dyDescent="0.25">
      <c r="I112" s="59"/>
    </row>
    <row r="113" spans="9:9" s="14" customFormat="1" x14ac:dyDescent="0.25">
      <c r="I113" s="59"/>
    </row>
    <row r="114" spans="9:9" s="14" customFormat="1" x14ac:dyDescent="0.25">
      <c r="I114" s="59"/>
    </row>
    <row r="115" spans="9:9" s="14" customFormat="1" x14ac:dyDescent="0.25">
      <c r="I115" s="59"/>
    </row>
    <row r="116" spans="9:9" s="14" customFormat="1" x14ac:dyDescent="0.25">
      <c r="I116" s="59"/>
    </row>
    <row r="117" spans="9:9" s="14" customFormat="1" x14ac:dyDescent="0.25">
      <c r="I117" s="59"/>
    </row>
    <row r="118" spans="9:9" s="14" customFormat="1" x14ac:dyDescent="0.25">
      <c r="I118" s="59"/>
    </row>
    <row r="119" spans="9:9" s="14" customFormat="1" x14ac:dyDescent="0.25">
      <c r="I119" s="59"/>
    </row>
    <row r="120" spans="9:9" s="14" customFormat="1" x14ac:dyDescent="0.25">
      <c r="I120" s="59"/>
    </row>
    <row r="121" spans="9:9" s="14" customFormat="1" x14ac:dyDescent="0.25">
      <c r="I121" s="59"/>
    </row>
    <row r="122" spans="9:9" s="14" customFormat="1" x14ac:dyDescent="0.25">
      <c r="I122" s="59"/>
    </row>
    <row r="123" spans="9:9" s="14" customFormat="1" x14ac:dyDescent="0.25">
      <c r="I123" s="59"/>
    </row>
    <row r="124" spans="9:9" s="14" customFormat="1" x14ac:dyDescent="0.25">
      <c r="I124" s="59"/>
    </row>
    <row r="125" spans="9:9" s="14" customFormat="1" x14ac:dyDescent="0.25">
      <c r="I125" s="59"/>
    </row>
    <row r="126" spans="9:9" s="14" customFormat="1" x14ac:dyDescent="0.25">
      <c r="I126" s="59"/>
    </row>
    <row r="127" spans="9:9" s="14" customFormat="1" x14ac:dyDescent="0.25">
      <c r="I127" s="59"/>
    </row>
    <row r="128" spans="9:9" s="14" customFormat="1" x14ac:dyDescent="0.25">
      <c r="I128" s="59"/>
    </row>
    <row r="129" spans="9:9" s="14" customFormat="1" x14ac:dyDescent="0.25">
      <c r="I129" s="59"/>
    </row>
    <row r="130" spans="9:9" s="14" customFormat="1" x14ac:dyDescent="0.25">
      <c r="I130" s="59"/>
    </row>
    <row r="131" spans="9:9" s="14" customFormat="1" x14ac:dyDescent="0.25">
      <c r="I131" s="59"/>
    </row>
    <row r="132" spans="9:9" s="14" customFormat="1" x14ac:dyDescent="0.25">
      <c r="I132" s="59"/>
    </row>
    <row r="133" spans="9:9" s="14" customFormat="1" x14ac:dyDescent="0.25">
      <c r="I133" s="59"/>
    </row>
    <row r="134" spans="9:9" s="14" customFormat="1" x14ac:dyDescent="0.25">
      <c r="I134" s="59"/>
    </row>
    <row r="135" spans="9:9" s="14" customFormat="1" x14ac:dyDescent="0.25">
      <c r="I135" s="59"/>
    </row>
    <row r="136" spans="9:9" s="14" customFormat="1" x14ac:dyDescent="0.25">
      <c r="I136" s="59"/>
    </row>
    <row r="137" spans="9:9" s="14" customFormat="1" x14ac:dyDescent="0.25">
      <c r="I137" s="59"/>
    </row>
    <row r="138" spans="9:9" s="14" customFormat="1" x14ac:dyDescent="0.25">
      <c r="I138" s="59"/>
    </row>
    <row r="139" spans="9:9" s="14" customFormat="1" x14ac:dyDescent="0.25">
      <c r="I139" s="59"/>
    </row>
    <row r="140" spans="9:9" s="14" customFormat="1" x14ac:dyDescent="0.25">
      <c r="I140" s="59"/>
    </row>
    <row r="141" spans="9:9" s="14" customFormat="1" x14ac:dyDescent="0.25">
      <c r="I141" s="59"/>
    </row>
    <row r="142" spans="9:9" s="14" customFormat="1" x14ac:dyDescent="0.25">
      <c r="I142" s="59"/>
    </row>
    <row r="143" spans="9:9" s="14" customFormat="1" x14ac:dyDescent="0.25">
      <c r="I143" s="59"/>
    </row>
    <row r="144" spans="9:9" s="14" customFormat="1" x14ac:dyDescent="0.25">
      <c r="I144" s="59"/>
    </row>
    <row r="145" spans="9:9" s="14" customFormat="1" x14ac:dyDescent="0.25">
      <c r="I145" s="59"/>
    </row>
    <row r="146" spans="9:9" s="14" customFormat="1" x14ac:dyDescent="0.25">
      <c r="I146" s="59"/>
    </row>
    <row r="147" spans="9:9" s="14" customFormat="1" x14ac:dyDescent="0.25">
      <c r="I147" s="59"/>
    </row>
    <row r="148" spans="9:9" s="14" customFormat="1" x14ac:dyDescent="0.25">
      <c r="I148" s="59"/>
    </row>
    <row r="149" spans="9:9" s="14" customFormat="1" x14ac:dyDescent="0.25">
      <c r="I149" s="59"/>
    </row>
    <row r="150" spans="9:9" s="14" customFormat="1" x14ac:dyDescent="0.25">
      <c r="I150" s="59"/>
    </row>
    <row r="151" spans="9:9" s="14" customFormat="1" x14ac:dyDescent="0.25">
      <c r="I151" s="59"/>
    </row>
    <row r="152" spans="9:9" s="14" customFormat="1" x14ac:dyDescent="0.25">
      <c r="I152" s="59"/>
    </row>
    <row r="153" spans="9:9" s="14" customFormat="1" x14ac:dyDescent="0.25">
      <c r="I153" s="59"/>
    </row>
    <row r="154" spans="9:9" s="14" customFormat="1" x14ac:dyDescent="0.25">
      <c r="I154" s="59"/>
    </row>
    <row r="155" spans="9:9" s="14" customFormat="1" x14ac:dyDescent="0.25">
      <c r="I155" s="59"/>
    </row>
    <row r="156" spans="9:9" s="14" customFormat="1" x14ac:dyDescent="0.25">
      <c r="I156" s="59"/>
    </row>
    <row r="157" spans="9:9" s="14" customFormat="1" x14ac:dyDescent="0.25">
      <c r="I157" s="59"/>
    </row>
    <row r="158" spans="9:9" s="14" customFormat="1" x14ac:dyDescent="0.25">
      <c r="I158" s="59"/>
    </row>
    <row r="159" spans="9:9" s="14" customFormat="1" x14ac:dyDescent="0.25">
      <c r="I159" s="59"/>
    </row>
    <row r="160" spans="9:9" s="14" customFormat="1" x14ac:dyDescent="0.25">
      <c r="I160" s="59"/>
    </row>
    <row r="161" spans="9:9" s="14" customFormat="1" x14ac:dyDescent="0.25">
      <c r="I161" s="59"/>
    </row>
    <row r="162" spans="9:9" s="14" customFormat="1" x14ac:dyDescent="0.25">
      <c r="I162" s="59"/>
    </row>
    <row r="163" spans="9:9" s="14" customFormat="1" x14ac:dyDescent="0.25">
      <c r="I163" s="59"/>
    </row>
    <row r="164" spans="9:9" s="14" customFormat="1" x14ac:dyDescent="0.25">
      <c r="I164" s="59"/>
    </row>
    <row r="165" spans="9:9" s="14" customFormat="1" x14ac:dyDescent="0.25">
      <c r="I165" s="59"/>
    </row>
    <row r="166" spans="9:9" s="14" customFormat="1" x14ac:dyDescent="0.25">
      <c r="I166" s="59"/>
    </row>
    <row r="167" spans="9:9" s="14" customFormat="1" x14ac:dyDescent="0.25">
      <c r="I167" s="59"/>
    </row>
    <row r="168" spans="9:9" s="14" customFormat="1" x14ac:dyDescent="0.25">
      <c r="I168" s="59"/>
    </row>
    <row r="169" spans="9:9" s="14" customFormat="1" x14ac:dyDescent="0.25">
      <c r="I169" s="59"/>
    </row>
    <row r="170" spans="9:9" s="14" customFormat="1" x14ac:dyDescent="0.25">
      <c r="I170" s="59"/>
    </row>
    <row r="171" spans="9:9" s="14" customFormat="1" x14ac:dyDescent="0.25">
      <c r="I171" s="59"/>
    </row>
    <row r="172" spans="9:9" s="14" customFormat="1" x14ac:dyDescent="0.25">
      <c r="I172" s="59"/>
    </row>
    <row r="173" spans="9:9" s="14" customFormat="1" x14ac:dyDescent="0.25">
      <c r="I173" s="59"/>
    </row>
    <row r="174" spans="9:9" s="14" customFormat="1" x14ac:dyDescent="0.25">
      <c r="I174" s="59"/>
    </row>
    <row r="175" spans="9:9" s="14" customFormat="1" x14ac:dyDescent="0.25">
      <c r="I175" s="59"/>
    </row>
    <row r="176" spans="9:9" s="14" customFormat="1" x14ac:dyDescent="0.25">
      <c r="I176" s="59"/>
    </row>
    <row r="177" spans="9:9" s="14" customFormat="1" x14ac:dyDescent="0.25">
      <c r="I177" s="59"/>
    </row>
    <row r="178" spans="9:9" s="14" customFormat="1" x14ac:dyDescent="0.25">
      <c r="I178" s="59"/>
    </row>
    <row r="179" spans="9:9" s="14" customFormat="1" x14ac:dyDescent="0.25">
      <c r="I179" s="59"/>
    </row>
    <row r="180" spans="9:9" s="14" customFormat="1" x14ac:dyDescent="0.25">
      <c r="I180" s="59"/>
    </row>
    <row r="181" spans="9:9" s="14" customFormat="1" x14ac:dyDescent="0.25">
      <c r="I181" s="59"/>
    </row>
    <row r="182" spans="9:9" s="14" customFormat="1" x14ac:dyDescent="0.25">
      <c r="I182" s="59"/>
    </row>
    <row r="183" spans="9:9" s="14" customFormat="1" x14ac:dyDescent="0.25">
      <c r="I183" s="59"/>
    </row>
    <row r="184" spans="9:9" s="14" customFormat="1" x14ac:dyDescent="0.25">
      <c r="I184" s="59"/>
    </row>
    <row r="185" spans="9:9" s="14" customFormat="1" x14ac:dyDescent="0.25">
      <c r="I185" s="59"/>
    </row>
    <row r="186" spans="9:9" s="14" customFormat="1" x14ac:dyDescent="0.25">
      <c r="I186" s="59"/>
    </row>
    <row r="187" spans="9:9" s="14" customFormat="1" x14ac:dyDescent="0.25">
      <c r="I187" s="59"/>
    </row>
    <row r="188" spans="9:9" s="14" customFormat="1" x14ac:dyDescent="0.25">
      <c r="I188" s="59"/>
    </row>
    <row r="189" spans="9:9" s="14" customFormat="1" x14ac:dyDescent="0.25">
      <c r="I189" s="59"/>
    </row>
    <row r="190" spans="9:9" s="14" customFormat="1" x14ac:dyDescent="0.25">
      <c r="I190" s="59"/>
    </row>
    <row r="191" spans="9:9" s="14" customFormat="1" x14ac:dyDescent="0.25">
      <c r="I191" s="59"/>
    </row>
    <row r="192" spans="9:9" s="14" customFormat="1" x14ac:dyDescent="0.25">
      <c r="I192" s="59"/>
    </row>
    <row r="193" spans="9:9" s="14" customFormat="1" x14ac:dyDescent="0.25">
      <c r="I193" s="59"/>
    </row>
    <row r="194" spans="9:9" s="14" customFormat="1" x14ac:dyDescent="0.25">
      <c r="I194" s="59"/>
    </row>
    <row r="195" spans="9:9" s="14" customFormat="1" x14ac:dyDescent="0.25">
      <c r="I195" s="59"/>
    </row>
    <row r="196" spans="9:9" s="14" customFormat="1" x14ac:dyDescent="0.25">
      <c r="I196" s="59"/>
    </row>
    <row r="197" spans="9:9" s="14" customFormat="1" x14ac:dyDescent="0.25">
      <c r="I197" s="59"/>
    </row>
    <row r="198" spans="9:9" s="14" customFormat="1" x14ac:dyDescent="0.25">
      <c r="I198" s="59"/>
    </row>
    <row r="199" spans="9:9" s="14" customFormat="1" x14ac:dyDescent="0.25">
      <c r="I199" s="59"/>
    </row>
    <row r="200" spans="9:9" s="14" customFormat="1" x14ac:dyDescent="0.25">
      <c r="I200" s="59"/>
    </row>
    <row r="201" spans="9:9" s="14" customFormat="1" x14ac:dyDescent="0.25">
      <c r="I201" s="59"/>
    </row>
    <row r="202" spans="9:9" s="14" customFormat="1" x14ac:dyDescent="0.25">
      <c r="I202" s="59"/>
    </row>
    <row r="203" spans="9:9" s="14" customFormat="1" x14ac:dyDescent="0.25">
      <c r="I203" s="59"/>
    </row>
    <row r="204" spans="9:9" s="14" customFormat="1" x14ac:dyDescent="0.25">
      <c r="I204" s="59"/>
    </row>
    <row r="205" spans="9:9" s="14" customFormat="1" x14ac:dyDescent="0.25">
      <c r="I205" s="59"/>
    </row>
    <row r="206" spans="9:9" s="14" customFormat="1" x14ac:dyDescent="0.25">
      <c r="I206" s="59"/>
    </row>
    <row r="207" spans="9:9" s="14" customFormat="1" x14ac:dyDescent="0.25">
      <c r="I207" s="59"/>
    </row>
    <row r="208" spans="9:9" s="14" customFormat="1" x14ac:dyDescent="0.25">
      <c r="I208" s="59"/>
    </row>
    <row r="209" spans="9:9" s="14" customFormat="1" x14ac:dyDescent="0.25">
      <c r="I209" s="59"/>
    </row>
    <row r="210" spans="9:9" s="14" customFormat="1" x14ac:dyDescent="0.25">
      <c r="I210" s="59"/>
    </row>
    <row r="211" spans="9:9" s="14" customFormat="1" x14ac:dyDescent="0.25">
      <c r="I211" s="59"/>
    </row>
    <row r="212" spans="9:9" s="14" customFormat="1" x14ac:dyDescent="0.25">
      <c r="I212" s="59"/>
    </row>
    <row r="213" spans="9:9" s="14" customFormat="1" x14ac:dyDescent="0.25">
      <c r="I213" s="59"/>
    </row>
    <row r="214" spans="9:9" s="14" customFormat="1" x14ac:dyDescent="0.25">
      <c r="I214" s="59"/>
    </row>
    <row r="215" spans="9:9" s="14" customFormat="1" x14ac:dyDescent="0.25">
      <c r="I215" s="59"/>
    </row>
    <row r="216" spans="9:9" s="14" customFormat="1" x14ac:dyDescent="0.25">
      <c r="I216" s="59"/>
    </row>
    <row r="217" spans="9:9" s="14" customFormat="1" x14ac:dyDescent="0.25">
      <c r="I217" s="59"/>
    </row>
    <row r="218" spans="9:9" s="14" customFormat="1" x14ac:dyDescent="0.25">
      <c r="I218" s="59"/>
    </row>
    <row r="219" spans="9:9" s="14" customFormat="1" x14ac:dyDescent="0.25">
      <c r="I219" s="59"/>
    </row>
    <row r="220" spans="9:9" s="14" customFormat="1" x14ac:dyDescent="0.25">
      <c r="I220" s="59"/>
    </row>
    <row r="221" spans="9:9" s="14" customFormat="1" x14ac:dyDescent="0.25">
      <c r="I221" s="59"/>
    </row>
    <row r="222" spans="9:9" s="14" customFormat="1" x14ac:dyDescent="0.25">
      <c r="I222" s="59"/>
    </row>
    <row r="223" spans="9:9" s="14" customFormat="1" x14ac:dyDescent="0.25">
      <c r="I223" s="59"/>
    </row>
    <row r="224" spans="9:9" s="14" customFormat="1" x14ac:dyDescent="0.25">
      <c r="I224" s="59"/>
    </row>
  </sheetData>
  <dataConsolidate/>
  <mergeCells count="35">
    <mergeCell ref="B52:H52"/>
    <mergeCell ref="C40:D40"/>
    <mergeCell ref="C41:D41"/>
    <mergeCell ref="B44:C44"/>
    <mergeCell ref="C45:D45"/>
    <mergeCell ref="C46:D46"/>
    <mergeCell ref="C47:D47"/>
    <mergeCell ref="C33:H34"/>
    <mergeCell ref="B38:C38"/>
    <mergeCell ref="C48:D48"/>
    <mergeCell ref="B50:B51"/>
    <mergeCell ref="C50:H51"/>
    <mergeCell ref="C39:D39"/>
    <mergeCell ref="B24:B25"/>
    <mergeCell ref="C24:H25"/>
    <mergeCell ref="B27:C27"/>
    <mergeCell ref="C28:D28"/>
    <mergeCell ref="F18:F19"/>
    <mergeCell ref="G18:G19"/>
    <mergeCell ref="C30:D30"/>
    <mergeCell ref="C31:D31"/>
    <mergeCell ref="B33:B34"/>
    <mergeCell ref="B17:C17"/>
    <mergeCell ref="C2:H3"/>
    <mergeCell ref="C7:H7"/>
    <mergeCell ref="B12:E13"/>
    <mergeCell ref="G12:G13"/>
    <mergeCell ref="H12:H13"/>
    <mergeCell ref="F9:G9"/>
    <mergeCell ref="C29:D29"/>
    <mergeCell ref="B18:B19"/>
    <mergeCell ref="C18:C19"/>
    <mergeCell ref="D18:D19"/>
    <mergeCell ref="E18:E19"/>
    <mergeCell ref="H18:H19"/>
  </mergeCells>
  <dataValidations count="1">
    <dataValidation type="list" allowBlank="1" showInputMessage="1" showErrorMessage="1" sqref="G40:G41">
      <formula1>$B$57:$B$58</formula1>
    </dataValidation>
  </dataValidations>
  <pageMargins left="0.7" right="0.7" top="0.75" bottom="0.75" header="0.3" footer="0.3"/>
  <pageSetup paperSize="9" scale="6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pageSetUpPr fitToPage="1"/>
  </sheetPr>
  <dimension ref="A1:AT224"/>
  <sheetViews>
    <sheetView workbookViewId="0">
      <selection activeCell="H40" sqref="H40"/>
    </sheetView>
  </sheetViews>
  <sheetFormatPr defaultRowHeight="15" x14ac:dyDescent="0.25"/>
  <cols>
    <col min="1" max="1" width="1.7109375" style="14" customWidth="1"/>
    <col min="2" max="2" width="30.85546875" customWidth="1"/>
    <col min="3" max="7" width="15.7109375" customWidth="1"/>
    <col min="8" max="8" width="18.5703125" customWidth="1"/>
    <col min="9" max="9" width="4.7109375" style="59" customWidth="1"/>
    <col min="10" max="46" width="8.85546875" style="14"/>
  </cols>
  <sheetData>
    <row r="1" spans="1:9" s="14" customFormat="1" x14ac:dyDescent="0.25">
      <c r="A1" s="43"/>
      <c r="B1" s="43"/>
      <c r="C1" s="43"/>
      <c r="D1" s="44"/>
      <c r="E1" s="43"/>
      <c r="F1" s="44"/>
      <c r="G1" s="44"/>
      <c r="I1" s="59"/>
    </row>
    <row r="2" spans="1:9" s="14" customFormat="1" ht="37.15" customHeight="1" x14ac:dyDescent="0.25">
      <c r="A2" s="43"/>
      <c r="B2" s="43"/>
      <c r="C2" s="108"/>
      <c r="D2" s="108"/>
      <c r="E2" s="108"/>
      <c r="F2" s="108"/>
      <c r="G2" s="108"/>
      <c r="H2" s="108"/>
      <c r="I2" s="59"/>
    </row>
    <row r="3" spans="1:9" s="14" customFormat="1" ht="5.45" customHeight="1" x14ac:dyDescent="0.25">
      <c r="A3" s="43"/>
      <c r="B3" s="43"/>
      <c r="C3" s="108"/>
      <c r="D3" s="108"/>
      <c r="E3" s="108"/>
      <c r="F3" s="108"/>
      <c r="G3" s="108"/>
      <c r="H3" s="108"/>
      <c r="I3" s="59"/>
    </row>
    <row r="4" spans="1:9" s="14" customFormat="1" x14ac:dyDescent="0.25">
      <c r="A4" s="43"/>
      <c r="B4" s="43"/>
      <c r="C4" s="43"/>
      <c r="D4" s="44"/>
      <c r="E4" s="43"/>
      <c r="F4" s="44"/>
      <c r="G4" s="44"/>
      <c r="I4" s="59"/>
    </row>
    <row r="5" spans="1:9" ht="15.75" thickBot="1" x14ac:dyDescent="0.3">
      <c r="A5" s="43"/>
      <c r="B5" s="1" t="s">
        <v>47</v>
      </c>
      <c r="C5" s="2"/>
      <c r="D5" s="3"/>
      <c r="E5" s="2"/>
      <c r="F5" s="3"/>
      <c r="G5" s="3"/>
      <c r="H5" s="3"/>
    </row>
    <row r="6" spans="1:9" s="14" customFormat="1" ht="15.75" thickTop="1" x14ac:dyDescent="0.25">
      <c r="A6" s="43"/>
      <c r="B6" s="18"/>
      <c r="C6" s="45"/>
      <c r="D6" s="46"/>
      <c r="E6" s="45"/>
      <c r="F6" s="46"/>
      <c r="G6" s="46"/>
      <c r="I6" s="59"/>
    </row>
    <row r="7" spans="1:9" s="14" customFormat="1" ht="25.15" customHeight="1" x14ac:dyDescent="0.25">
      <c r="A7" s="43"/>
      <c r="B7" s="47" t="s">
        <v>58</v>
      </c>
      <c r="C7" s="135"/>
      <c r="D7" s="136"/>
      <c r="E7" s="136"/>
      <c r="F7" s="136"/>
      <c r="G7" s="136"/>
      <c r="H7" s="137"/>
      <c r="I7" s="59"/>
    </row>
    <row r="8" spans="1:9" s="14" customFormat="1" ht="15.75" thickBot="1" x14ac:dyDescent="0.3">
      <c r="I8" s="59"/>
    </row>
    <row r="9" spans="1:9" s="14" customFormat="1" ht="28.15" customHeight="1" thickBot="1" x14ac:dyDescent="0.3">
      <c r="B9" s="68" t="s">
        <v>45</v>
      </c>
      <c r="C9" s="65"/>
      <c r="D9" s="66" t="s">
        <v>46</v>
      </c>
      <c r="E9" s="65"/>
      <c r="F9" s="138" t="s">
        <v>74</v>
      </c>
      <c r="G9" s="139"/>
      <c r="H9" s="67"/>
      <c r="I9" s="59"/>
    </row>
    <row r="10" spans="1:9" s="14" customFormat="1" ht="6.6" customHeight="1" x14ac:dyDescent="0.25">
      <c r="I10" s="59"/>
    </row>
    <row r="11" spans="1:9" s="14" customFormat="1" ht="29.45" customHeight="1" thickBot="1" x14ac:dyDescent="0.3">
      <c r="G11" s="61" t="s">
        <v>24</v>
      </c>
      <c r="H11" s="61" t="s">
        <v>8</v>
      </c>
      <c r="I11" s="59"/>
    </row>
    <row r="12" spans="1:9" s="14" customFormat="1" ht="19.149999999999999" customHeight="1" thickTop="1" x14ac:dyDescent="0.25">
      <c r="B12" s="123" t="s">
        <v>32</v>
      </c>
      <c r="C12" s="123"/>
      <c r="D12" s="123"/>
      <c r="E12" s="123"/>
      <c r="F12" s="57"/>
      <c r="G12" s="115" t="e">
        <f>+H12/$H$12</f>
        <v>#DIV/0!</v>
      </c>
      <c r="H12" s="117">
        <f>+H15+H36</f>
        <v>0</v>
      </c>
    </row>
    <row r="13" spans="1:9" s="14" customFormat="1" ht="31.15" customHeight="1" thickBot="1" x14ac:dyDescent="0.3">
      <c r="B13" s="124"/>
      <c r="C13" s="124"/>
      <c r="D13" s="124"/>
      <c r="E13" s="124"/>
      <c r="F13" s="58"/>
      <c r="G13" s="116"/>
      <c r="H13" s="118"/>
    </row>
    <row r="14" spans="1:9" s="14" customFormat="1" ht="16.5" thickTop="1" thickBot="1" x14ac:dyDescent="0.3">
      <c r="G14" s="56"/>
      <c r="I14" s="59"/>
    </row>
    <row r="15" spans="1:9" ht="33" customHeight="1" thickBot="1" x14ac:dyDescent="0.3">
      <c r="B15" s="6" t="s">
        <v>33</v>
      </c>
      <c r="C15" s="5"/>
      <c r="D15" s="5"/>
      <c r="E15" s="5"/>
      <c r="F15" s="5"/>
      <c r="G15" s="78" t="e">
        <f>+H15/$H$12</f>
        <v>#DIV/0!</v>
      </c>
      <c r="H15" s="55">
        <f>+H17+H27</f>
        <v>0</v>
      </c>
    </row>
    <row r="16" spans="1:9" s="14" customFormat="1" ht="8.4499999999999993" customHeight="1" x14ac:dyDescent="0.25">
      <c r="B16" s="17"/>
      <c r="C16" s="18"/>
      <c r="D16" s="18"/>
      <c r="E16" s="18"/>
      <c r="F16" s="18"/>
      <c r="G16" s="62"/>
      <c r="H16" s="63"/>
      <c r="I16" s="59"/>
    </row>
    <row r="17" spans="2:9" ht="23.45" customHeight="1" thickBot="1" x14ac:dyDescent="0.3">
      <c r="B17" s="134" t="s">
        <v>7</v>
      </c>
      <c r="C17" s="134"/>
      <c r="D17" s="4"/>
      <c r="E17" s="4"/>
      <c r="F17" s="4"/>
      <c r="G17" s="4"/>
      <c r="H17" s="9">
        <f>SUM(H20:H22)</f>
        <v>0</v>
      </c>
      <c r="I17" s="60"/>
    </row>
    <row r="18" spans="2:9" ht="15.6" customHeight="1" thickTop="1" x14ac:dyDescent="0.25">
      <c r="B18" s="141" t="s">
        <v>0</v>
      </c>
      <c r="C18" s="143" t="s">
        <v>39</v>
      </c>
      <c r="D18" s="143" t="s">
        <v>40</v>
      </c>
      <c r="E18" s="143" t="s">
        <v>44</v>
      </c>
      <c r="F18" s="143" t="s">
        <v>1</v>
      </c>
      <c r="G18" s="145" t="s">
        <v>27</v>
      </c>
      <c r="H18" s="145" t="s">
        <v>2</v>
      </c>
    </row>
    <row r="19" spans="2:9" x14ac:dyDescent="0.25">
      <c r="B19" s="142"/>
      <c r="C19" s="144"/>
      <c r="D19" s="144"/>
      <c r="E19" s="144"/>
      <c r="F19" s="144"/>
      <c r="G19" s="146"/>
      <c r="H19" s="146"/>
    </row>
    <row r="20" spans="2:9" x14ac:dyDescent="0.25">
      <c r="B20" s="20"/>
      <c r="C20" s="21"/>
      <c r="D20" s="21"/>
      <c r="E20" s="22"/>
      <c r="F20" s="23" t="e">
        <f>ROUND((C20*(1+0.223)*14+D20*21*11)/(48*E20),2)</f>
        <v>#DIV/0!</v>
      </c>
      <c r="G20" s="20"/>
      <c r="H20" s="105">
        <f>IF(G20="",0,$F20*G20)</f>
        <v>0</v>
      </c>
    </row>
    <row r="21" spans="2:9" x14ac:dyDescent="0.25">
      <c r="B21" s="25"/>
      <c r="C21" s="26"/>
      <c r="D21" s="26"/>
      <c r="E21" s="27"/>
      <c r="F21" s="28" t="e">
        <f>ROUND((C21*(1+0.223)*14+D21*21*11)/(48*E21),2)</f>
        <v>#DIV/0!</v>
      </c>
      <c r="G21" s="25"/>
      <c r="H21" s="29">
        <f>IF(G21="",0,$F21*G21)</f>
        <v>0</v>
      </c>
    </row>
    <row r="22" spans="2:9" x14ac:dyDescent="0.25">
      <c r="B22" s="25"/>
      <c r="C22" s="26"/>
      <c r="D22" s="26"/>
      <c r="E22" s="27"/>
      <c r="F22" s="28" t="e">
        <f>ROUND((C22*(1+0.223)*14+D22*21*11)/(48*E22),2)</f>
        <v>#DIV/0!</v>
      </c>
      <c r="G22" s="25"/>
      <c r="H22" s="52">
        <f>IF(G22="",0,$F22*G22)</f>
        <v>0</v>
      </c>
    </row>
    <row r="23" spans="2:9" x14ac:dyDescent="0.25">
      <c r="B23" s="11"/>
      <c r="C23" s="12"/>
      <c r="D23" s="12"/>
      <c r="E23" s="11"/>
      <c r="F23" s="13"/>
      <c r="G23" s="11"/>
      <c r="H23" s="10"/>
    </row>
    <row r="24" spans="2:9" ht="14.45" customHeight="1" x14ac:dyDescent="0.25">
      <c r="B24" s="132" t="s">
        <v>34</v>
      </c>
      <c r="C24" s="147"/>
      <c r="D24" s="148"/>
      <c r="E24" s="148"/>
      <c r="F24" s="148"/>
      <c r="G24" s="148"/>
      <c r="H24" s="149"/>
    </row>
    <row r="25" spans="2:9" ht="30.6" customHeight="1" x14ac:dyDescent="0.25">
      <c r="B25" s="133"/>
      <c r="C25" s="150"/>
      <c r="D25" s="151"/>
      <c r="E25" s="151"/>
      <c r="F25" s="151"/>
      <c r="G25" s="151"/>
      <c r="H25" s="152"/>
    </row>
    <row r="26" spans="2:9" s="14" customFormat="1" ht="6.6" customHeight="1" x14ac:dyDescent="0.25">
      <c r="B26" s="54"/>
      <c r="C26" s="54"/>
      <c r="D26" s="54"/>
      <c r="E26" s="54"/>
      <c r="F26" s="54"/>
      <c r="G26" s="54"/>
      <c r="H26" s="54"/>
      <c r="I26" s="59"/>
    </row>
    <row r="27" spans="2:9" ht="23.45" customHeight="1" thickBot="1" x14ac:dyDescent="0.3">
      <c r="B27" s="134" t="s">
        <v>9</v>
      </c>
      <c r="C27" s="134"/>
      <c r="D27" s="4"/>
      <c r="E27" s="4"/>
      <c r="F27" s="4"/>
      <c r="G27" s="4"/>
      <c r="H27" s="9">
        <f>SUM(H29:H31)</f>
        <v>0</v>
      </c>
    </row>
    <row r="28" spans="2:9" ht="24.75" thickTop="1" x14ac:dyDescent="0.25">
      <c r="B28" s="8" t="s">
        <v>10</v>
      </c>
      <c r="C28" s="145" t="s">
        <v>11</v>
      </c>
      <c r="D28" s="145"/>
      <c r="E28" s="64" t="s">
        <v>12</v>
      </c>
      <c r="F28" s="64" t="s">
        <v>13</v>
      </c>
      <c r="G28" s="64" t="s">
        <v>82</v>
      </c>
      <c r="H28" s="64" t="s">
        <v>2</v>
      </c>
    </row>
    <row r="29" spans="2:9" ht="34.15" customHeight="1" x14ac:dyDescent="0.25">
      <c r="B29" s="30"/>
      <c r="C29" s="140"/>
      <c r="D29" s="140"/>
      <c r="E29" s="31"/>
      <c r="F29" s="22"/>
      <c r="G29" s="32"/>
      <c r="H29" s="24">
        <f>+F29*G29</f>
        <v>0</v>
      </c>
    </row>
    <row r="30" spans="2:9" ht="34.15" hidden="1" customHeight="1" x14ac:dyDescent="0.25">
      <c r="B30" s="53"/>
      <c r="C30" s="130"/>
      <c r="D30" s="130"/>
      <c r="E30" s="49"/>
      <c r="F30" s="50"/>
      <c r="G30" s="51"/>
      <c r="H30" s="52">
        <f>+F30*G30</f>
        <v>0</v>
      </c>
    </row>
    <row r="31" spans="2:9" ht="34.15" hidden="1" customHeight="1" x14ac:dyDescent="0.25">
      <c r="B31" s="33"/>
      <c r="C31" s="131"/>
      <c r="D31" s="131"/>
      <c r="E31" s="34"/>
      <c r="F31" s="27"/>
      <c r="G31" s="35"/>
      <c r="H31" s="29">
        <f>+F31*G31</f>
        <v>0</v>
      </c>
    </row>
    <row r="32" spans="2:9" s="14" customFormat="1" ht="10.15" customHeight="1" x14ac:dyDescent="0.25">
      <c r="I32" s="59"/>
    </row>
    <row r="33" spans="2:9" s="14" customFormat="1" ht="20.45" customHeight="1" x14ac:dyDescent="0.25">
      <c r="B33" s="132" t="s">
        <v>43</v>
      </c>
      <c r="C33" s="147"/>
      <c r="D33" s="148"/>
      <c r="E33" s="148"/>
      <c r="F33" s="148"/>
      <c r="G33" s="148"/>
      <c r="H33" s="149"/>
      <c r="I33" s="59"/>
    </row>
    <row r="34" spans="2:9" s="14" customFormat="1" ht="20.45" customHeight="1" x14ac:dyDescent="0.25">
      <c r="B34" s="133"/>
      <c r="C34" s="150"/>
      <c r="D34" s="151"/>
      <c r="E34" s="151"/>
      <c r="F34" s="151"/>
      <c r="G34" s="151"/>
      <c r="H34" s="152"/>
      <c r="I34" s="59"/>
    </row>
    <row r="35" spans="2:9" s="14" customFormat="1" ht="16.149999999999999" customHeight="1" thickBot="1" x14ac:dyDescent="0.3">
      <c r="I35" s="59"/>
    </row>
    <row r="36" spans="2:9" ht="33" customHeight="1" thickBot="1" x14ac:dyDescent="0.3">
      <c r="B36" s="6" t="s">
        <v>35</v>
      </c>
      <c r="C36" s="5"/>
      <c r="D36" s="5"/>
      <c r="E36" s="5"/>
      <c r="F36" s="5"/>
      <c r="G36" s="78" t="e">
        <f>+H36/$H$12</f>
        <v>#DIV/0!</v>
      </c>
      <c r="H36" s="55">
        <f>+H38+H44</f>
        <v>0</v>
      </c>
    </row>
    <row r="37" spans="2:9" s="14" customFormat="1" ht="7.9" customHeight="1" x14ac:dyDescent="0.25">
      <c r="B37" s="17"/>
      <c r="C37" s="18"/>
      <c r="D37" s="18"/>
      <c r="E37" s="18"/>
      <c r="F37" s="18"/>
      <c r="G37" s="18"/>
      <c r="H37" s="19"/>
      <c r="I37" s="59"/>
    </row>
    <row r="38" spans="2:9" ht="23.45" customHeight="1" thickBot="1" x14ac:dyDescent="0.3">
      <c r="B38" s="134" t="s">
        <v>18</v>
      </c>
      <c r="C38" s="134"/>
      <c r="D38" s="4"/>
      <c r="E38" s="4"/>
      <c r="F38" s="4"/>
      <c r="G38" s="4"/>
      <c r="H38" s="9">
        <f>SUM(H40:H41)</f>
        <v>0</v>
      </c>
    </row>
    <row r="39" spans="2:9" ht="24.75" thickTop="1" x14ac:dyDescent="0.25">
      <c r="B39" s="8" t="s">
        <v>10</v>
      </c>
      <c r="C39" s="153" t="s">
        <v>11</v>
      </c>
      <c r="D39" s="153"/>
      <c r="E39" s="64" t="s">
        <v>13</v>
      </c>
      <c r="F39" s="64" t="s">
        <v>83</v>
      </c>
      <c r="G39" s="64" t="s">
        <v>48</v>
      </c>
      <c r="H39" s="64" t="s">
        <v>2</v>
      </c>
    </row>
    <row r="40" spans="2:9" x14ac:dyDescent="0.25">
      <c r="B40" s="40" t="s">
        <v>19</v>
      </c>
      <c r="C40" s="155"/>
      <c r="D40" s="156"/>
      <c r="E40" s="75">
        <f>+C9</f>
        <v>0</v>
      </c>
      <c r="F40" s="71"/>
      <c r="G40" s="73"/>
      <c r="H40" s="69">
        <f>+E40*(IF(F40&lt;30,F40,30))*(IF(G40="sim",1.23,1))</f>
        <v>0</v>
      </c>
    </row>
    <row r="41" spans="2:9" x14ac:dyDescent="0.25">
      <c r="B41" s="41" t="s">
        <v>20</v>
      </c>
      <c r="C41" s="157"/>
      <c r="D41" s="158"/>
      <c r="E41" s="76">
        <f>+E9</f>
        <v>0</v>
      </c>
      <c r="F41" s="72"/>
      <c r="G41" s="74"/>
      <c r="H41" s="107">
        <f>+E41*(IF(F41&lt;30,F41,30))*(IF(G41="sim",1.23,1))</f>
        <v>0</v>
      </c>
    </row>
    <row r="42" spans="2:9" x14ac:dyDescent="0.25">
      <c r="B42" s="11"/>
      <c r="C42" s="12"/>
      <c r="D42" s="12"/>
      <c r="E42" s="11"/>
      <c r="F42" s="13"/>
      <c r="G42" s="11"/>
      <c r="H42" s="10"/>
    </row>
    <row r="43" spans="2:9" s="14" customFormat="1" ht="7.9" customHeight="1" x14ac:dyDescent="0.25">
      <c r="B43" s="15"/>
      <c r="C43" s="16"/>
      <c r="D43" s="16"/>
      <c r="E43" s="13"/>
      <c r="F43" s="13"/>
      <c r="G43" s="13"/>
      <c r="H43" s="13"/>
      <c r="I43" s="59"/>
    </row>
    <row r="44" spans="2:9" ht="23.45" customHeight="1" thickBot="1" x14ac:dyDescent="0.3">
      <c r="B44" s="134" t="s">
        <v>21</v>
      </c>
      <c r="C44" s="134"/>
      <c r="D44" s="4"/>
      <c r="E44" s="4"/>
      <c r="F44" s="4"/>
      <c r="G44" s="4"/>
      <c r="H44" s="9">
        <f>SUM(H46:H48)</f>
        <v>0</v>
      </c>
    </row>
    <row r="45" spans="2:9" ht="24.75" thickTop="1" x14ac:dyDescent="0.25">
      <c r="B45" s="8" t="s">
        <v>10</v>
      </c>
      <c r="C45" s="145" t="s">
        <v>11</v>
      </c>
      <c r="D45" s="145"/>
      <c r="E45" s="64" t="s">
        <v>12</v>
      </c>
      <c r="F45" s="64" t="s">
        <v>13</v>
      </c>
      <c r="G45" s="64" t="s">
        <v>82</v>
      </c>
      <c r="H45" s="64" t="s">
        <v>2</v>
      </c>
    </row>
    <row r="46" spans="2:9" x14ac:dyDescent="0.25">
      <c r="B46" s="39" t="s">
        <v>25</v>
      </c>
      <c r="C46" s="140"/>
      <c r="D46" s="140"/>
      <c r="E46" s="36"/>
      <c r="F46" s="37"/>
      <c r="G46" s="70">
        <f>+H9</f>
        <v>0</v>
      </c>
      <c r="H46" s="24">
        <f>+F46*G46</f>
        <v>0</v>
      </c>
    </row>
    <row r="47" spans="2:9" ht="34.15" hidden="1" customHeight="1" x14ac:dyDescent="0.25">
      <c r="B47" s="48"/>
      <c r="C47" s="131"/>
      <c r="D47" s="131"/>
      <c r="E47" s="42"/>
      <c r="F47" s="38"/>
      <c r="G47" s="35"/>
      <c r="H47" s="29">
        <f>+F47*G47</f>
        <v>0</v>
      </c>
    </row>
    <row r="48" spans="2:9" ht="22.15" customHeight="1" x14ac:dyDescent="0.25">
      <c r="B48" s="48"/>
      <c r="C48" s="131"/>
      <c r="D48" s="131"/>
      <c r="E48" s="34"/>
      <c r="F48" s="38"/>
      <c r="G48" s="35"/>
      <c r="H48" s="29">
        <f>+F48*G48</f>
        <v>0</v>
      </c>
    </row>
    <row r="49" spans="2:9" s="14" customFormat="1" x14ac:dyDescent="0.25">
      <c r="I49" s="59"/>
    </row>
    <row r="50" spans="2:9" s="14" customFormat="1" x14ac:dyDescent="0.25">
      <c r="B50" s="132" t="s">
        <v>42</v>
      </c>
      <c r="C50" s="147"/>
      <c r="D50" s="148"/>
      <c r="E50" s="148"/>
      <c r="F50" s="148"/>
      <c r="G50" s="148"/>
      <c r="H50" s="149"/>
      <c r="I50" s="59"/>
    </row>
    <row r="51" spans="2:9" s="14" customFormat="1" ht="45" customHeight="1" x14ac:dyDescent="0.25">
      <c r="B51" s="133"/>
      <c r="C51" s="150"/>
      <c r="D51" s="151"/>
      <c r="E51" s="151"/>
      <c r="F51" s="151"/>
      <c r="G51" s="151"/>
      <c r="H51" s="152"/>
      <c r="I51" s="59"/>
    </row>
    <row r="52" spans="2:9" s="14" customFormat="1" ht="123" customHeight="1" x14ac:dyDescent="0.25">
      <c r="B52" s="154"/>
      <c r="C52" s="154"/>
      <c r="D52" s="154"/>
      <c r="E52" s="154"/>
      <c r="F52" s="154"/>
      <c r="G52" s="154"/>
      <c r="H52" s="154"/>
      <c r="I52" s="59"/>
    </row>
    <row r="53" spans="2:9" s="14" customFormat="1" x14ac:dyDescent="0.25">
      <c r="I53" s="59"/>
    </row>
    <row r="54" spans="2:9" s="14" customFormat="1" x14ac:dyDescent="0.25">
      <c r="I54" s="59"/>
    </row>
    <row r="55" spans="2:9" s="14" customFormat="1" x14ac:dyDescent="0.25">
      <c r="I55" s="59"/>
    </row>
    <row r="56" spans="2:9" s="14" customFormat="1" x14ac:dyDescent="0.25">
      <c r="I56" s="59"/>
    </row>
    <row r="57" spans="2:9" s="14" customFormat="1" x14ac:dyDescent="0.25">
      <c r="B57" s="14" t="s">
        <v>28</v>
      </c>
      <c r="I57" s="59"/>
    </row>
    <row r="58" spans="2:9" s="14" customFormat="1" x14ac:dyDescent="0.25">
      <c r="B58" s="14" t="s">
        <v>49</v>
      </c>
      <c r="I58" s="59"/>
    </row>
    <row r="59" spans="2:9" s="14" customFormat="1" x14ac:dyDescent="0.25">
      <c r="I59" s="59"/>
    </row>
    <row r="60" spans="2:9" s="14" customFormat="1" x14ac:dyDescent="0.25">
      <c r="I60" s="59"/>
    </row>
    <row r="61" spans="2:9" s="14" customFormat="1" x14ac:dyDescent="0.25">
      <c r="I61" s="59"/>
    </row>
    <row r="62" spans="2:9" s="14" customFormat="1" x14ac:dyDescent="0.25">
      <c r="I62" s="59"/>
    </row>
    <row r="63" spans="2:9" s="14" customFormat="1" x14ac:dyDescent="0.25">
      <c r="I63" s="59"/>
    </row>
    <row r="64" spans="2:9" s="14" customFormat="1" x14ac:dyDescent="0.25">
      <c r="I64" s="59"/>
    </row>
    <row r="65" spans="9:9" s="14" customFormat="1" x14ac:dyDescent="0.25">
      <c r="I65" s="59"/>
    </row>
    <row r="66" spans="9:9" s="14" customFormat="1" x14ac:dyDescent="0.25">
      <c r="I66" s="59"/>
    </row>
    <row r="67" spans="9:9" s="14" customFormat="1" x14ac:dyDescent="0.25">
      <c r="I67" s="59"/>
    </row>
    <row r="68" spans="9:9" s="14" customFormat="1" x14ac:dyDescent="0.25">
      <c r="I68" s="59"/>
    </row>
    <row r="69" spans="9:9" s="14" customFormat="1" x14ac:dyDescent="0.25">
      <c r="I69" s="59"/>
    </row>
    <row r="70" spans="9:9" s="14" customFormat="1" x14ac:dyDescent="0.25">
      <c r="I70" s="59"/>
    </row>
    <row r="71" spans="9:9" s="14" customFormat="1" x14ac:dyDescent="0.25">
      <c r="I71" s="59"/>
    </row>
    <row r="72" spans="9:9" s="14" customFormat="1" x14ac:dyDescent="0.25">
      <c r="I72" s="59"/>
    </row>
    <row r="73" spans="9:9" s="14" customFormat="1" x14ac:dyDescent="0.25">
      <c r="I73" s="59"/>
    </row>
    <row r="74" spans="9:9" s="14" customFormat="1" x14ac:dyDescent="0.25">
      <c r="I74" s="59"/>
    </row>
    <row r="75" spans="9:9" s="14" customFormat="1" x14ac:dyDescent="0.25">
      <c r="I75" s="59"/>
    </row>
    <row r="76" spans="9:9" s="14" customFormat="1" x14ac:dyDescent="0.25">
      <c r="I76" s="59"/>
    </row>
    <row r="77" spans="9:9" s="14" customFormat="1" x14ac:dyDescent="0.25">
      <c r="I77" s="59"/>
    </row>
    <row r="78" spans="9:9" s="14" customFormat="1" x14ac:dyDescent="0.25">
      <c r="I78" s="59"/>
    </row>
    <row r="79" spans="9:9" s="14" customFormat="1" x14ac:dyDescent="0.25">
      <c r="I79" s="59"/>
    </row>
    <row r="80" spans="9:9" s="14" customFormat="1" x14ac:dyDescent="0.25">
      <c r="I80" s="59"/>
    </row>
    <row r="81" spans="9:9" s="14" customFormat="1" x14ac:dyDescent="0.25">
      <c r="I81" s="59"/>
    </row>
    <row r="82" spans="9:9" s="14" customFormat="1" x14ac:dyDescent="0.25">
      <c r="I82" s="59"/>
    </row>
    <row r="83" spans="9:9" s="14" customFormat="1" x14ac:dyDescent="0.25">
      <c r="I83" s="59"/>
    </row>
    <row r="84" spans="9:9" s="14" customFormat="1" x14ac:dyDescent="0.25">
      <c r="I84" s="59"/>
    </row>
    <row r="85" spans="9:9" s="14" customFormat="1" x14ac:dyDescent="0.25">
      <c r="I85" s="59"/>
    </row>
    <row r="86" spans="9:9" s="14" customFormat="1" x14ac:dyDescent="0.25">
      <c r="I86" s="59"/>
    </row>
    <row r="87" spans="9:9" s="14" customFormat="1" x14ac:dyDescent="0.25">
      <c r="I87" s="59"/>
    </row>
    <row r="88" spans="9:9" s="14" customFormat="1" x14ac:dyDescent="0.25">
      <c r="I88" s="59"/>
    </row>
    <row r="89" spans="9:9" s="14" customFormat="1" x14ac:dyDescent="0.25">
      <c r="I89" s="59"/>
    </row>
    <row r="90" spans="9:9" s="14" customFormat="1" x14ac:dyDescent="0.25">
      <c r="I90" s="59"/>
    </row>
    <row r="91" spans="9:9" s="14" customFormat="1" x14ac:dyDescent="0.25">
      <c r="I91" s="59"/>
    </row>
    <row r="92" spans="9:9" s="14" customFormat="1" x14ac:dyDescent="0.25">
      <c r="I92" s="59"/>
    </row>
    <row r="93" spans="9:9" s="14" customFormat="1" x14ac:dyDescent="0.25">
      <c r="I93" s="59"/>
    </row>
    <row r="94" spans="9:9" s="14" customFormat="1" x14ac:dyDescent="0.25">
      <c r="I94" s="59"/>
    </row>
    <row r="95" spans="9:9" s="14" customFormat="1" x14ac:dyDescent="0.25">
      <c r="I95" s="59"/>
    </row>
    <row r="96" spans="9:9" s="14" customFormat="1" x14ac:dyDescent="0.25">
      <c r="I96" s="59"/>
    </row>
    <row r="97" spans="9:9" s="14" customFormat="1" x14ac:dyDescent="0.25">
      <c r="I97" s="59"/>
    </row>
    <row r="98" spans="9:9" s="14" customFormat="1" x14ac:dyDescent="0.25">
      <c r="I98" s="59"/>
    </row>
    <row r="99" spans="9:9" s="14" customFormat="1" x14ac:dyDescent="0.25">
      <c r="I99" s="59"/>
    </row>
    <row r="100" spans="9:9" s="14" customFormat="1" x14ac:dyDescent="0.25">
      <c r="I100" s="59"/>
    </row>
    <row r="101" spans="9:9" s="14" customFormat="1" x14ac:dyDescent="0.25">
      <c r="I101" s="59"/>
    </row>
    <row r="102" spans="9:9" s="14" customFormat="1" x14ac:dyDescent="0.25">
      <c r="I102" s="59"/>
    </row>
    <row r="103" spans="9:9" s="14" customFormat="1" x14ac:dyDescent="0.25">
      <c r="I103" s="59"/>
    </row>
    <row r="104" spans="9:9" s="14" customFormat="1" x14ac:dyDescent="0.25">
      <c r="I104" s="59"/>
    </row>
    <row r="105" spans="9:9" s="14" customFormat="1" x14ac:dyDescent="0.25">
      <c r="I105" s="59"/>
    </row>
    <row r="106" spans="9:9" s="14" customFormat="1" x14ac:dyDescent="0.25">
      <c r="I106" s="59"/>
    </row>
    <row r="107" spans="9:9" s="14" customFormat="1" x14ac:dyDescent="0.25">
      <c r="I107" s="59"/>
    </row>
    <row r="108" spans="9:9" s="14" customFormat="1" x14ac:dyDescent="0.25">
      <c r="I108" s="59"/>
    </row>
    <row r="109" spans="9:9" s="14" customFormat="1" x14ac:dyDescent="0.25">
      <c r="I109" s="59"/>
    </row>
    <row r="110" spans="9:9" s="14" customFormat="1" x14ac:dyDescent="0.25">
      <c r="I110" s="59"/>
    </row>
    <row r="111" spans="9:9" s="14" customFormat="1" x14ac:dyDescent="0.25">
      <c r="I111" s="59"/>
    </row>
    <row r="112" spans="9:9" s="14" customFormat="1" x14ac:dyDescent="0.25">
      <c r="I112" s="59"/>
    </row>
    <row r="113" spans="9:9" s="14" customFormat="1" x14ac:dyDescent="0.25">
      <c r="I113" s="59"/>
    </row>
    <row r="114" spans="9:9" s="14" customFormat="1" x14ac:dyDescent="0.25">
      <c r="I114" s="59"/>
    </row>
    <row r="115" spans="9:9" s="14" customFormat="1" x14ac:dyDescent="0.25">
      <c r="I115" s="59"/>
    </row>
    <row r="116" spans="9:9" s="14" customFormat="1" x14ac:dyDescent="0.25">
      <c r="I116" s="59"/>
    </row>
    <row r="117" spans="9:9" s="14" customFormat="1" x14ac:dyDescent="0.25">
      <c r="I117" s="59"/>
    </row>
    <row r="118" spans="9:9" s="14" customFormat="1" x14ac:dyDescent="0.25">
      <c r="I118" s="59"/>
    </row>
    <row r="119" spans="9:9" s="14" customFormat="1" x14ac:dyDescent="0.25">
      <c r="I119" s="59"/>
    </row>
    <row r="120" spans="9:9" s="14" customFormat="1" x14ac:dyDescent="0.25">
      <c r="I120" s="59"/>
    </row>
    <row r="121" spans="9:9" s="14" customFormat="1" x14ac:dyDescent="0.25">
      <c r="I121" s="59"/>
    </row>
    <row r="122" spans="9:9" s="14" customFormat="1" x14ac:dyDescent="0.25">
      <c r="I122" s="59"/>
    </row>
    <row r="123" spans="9:9" s="14" customFormat="1" x14ac:dyDescent="0.25">
      <c r="I123" s="59"/>
    </row>
    <row r="124" spans="9:9" s="14" customFormat="1" x14ac:dyDescent="0.25">
      <c r="I124" s="59"/>
    </row>
    <row r="125" spans="9:9" s="14" customFormat="1" x14ac:dyDescent="0.25">
      <c r="I125" s="59"/>
    </row>
    <row r="126" spans="9:9" s="14" customFormat="1" x14ac:dyDescent="0.25">
      <c r="I126" s="59"/>
    </row>
    <row r="127" spans="9:9" s="14" customFormat="1" x14ac:dyDescent="0.25">
      <c r="I127" s="59"/>
    </row>
    <row r="128" spans="9:9" s="14" customFormat="1" x14ac:dyDescent="0.25">
      <c r="I128" s="59"/>
    </row>
    <row r="129" spans="9:9" s="14" customFormat="1" x14ac:dyDescent="0.25">
      <c r="I129" s="59"/>
    </row>
    <row r="130" spans="9:9" s="14" customFormat="1" x14ac:dyDescent="0.25">
      <c r="I130" s="59"/>
    </row>
    <row r="131" spans="9:9" s="14" customFormat="1" x14ac:dyDescent="0.25">
      <c r="I131" s="59"/>
    </row>
    <row r="132" spans="9:9" s="14" customFormat="1" x14ac:dyDescent="0.25">
      <c r="I132" s="59"/>
    </row>
    <row r="133" spans="9:9" s="14" customFormat="1" x14ac:dyDescent="0.25">
      <c r="I133" s="59"/>
    </row>
    <row r="134" spans="9:9" s="14" customFormat="1" x14ac:dyDescent="0.25">
      <c r="I134" s="59"/>
    </row>
    <row r="135" spans="9:9" s="14" customFormat="1" x14ac:dyDescent="0.25">
      <c r="I135" s="59"/>
    </row>
    <row r="136" spans="9:9" s="14" customFormat="1" x14ac:dyDescent="0.25">
      <c r="I136" s="59"/>
    </row>
    <row r="137" spans="9:9" s="14" customFormat="1" x14ac:dyDescent="0.25">
      <c r="I137" s="59"/>
    </row>
    <row r="138" spans="9:9" s="14" customFormat="1" x14ac:dyDescent="0.25">
      <c r="I138" s="59"/>
    </row>
    <row r="139" spans="9:9" s="14" customFormat="1" x14ac:dyDescent="0.25">
      <c r="I139" s="59"/>
    </row>
    <row r="140" spans="9:9" s="14" customFormat="1" x14ac:dyDescent="0.25">
      <c r="I140" s="59"/>
    </row>
    <row r="141" spans="9:9" s="14" customFormat="1" x14ac:dyDescent="0.25">
      <c r="I141" s="59"/>
    </row>
    <row r="142" spans="9:9" s="14" customFormat="1" x14ac:dyDescent="0.25">
      <c r="I142" s="59"/>
    </row>
    <row r="143" spans="9:9" s="14" customFormat="1" x14ac:dyDescent="0.25">
      <c r="I143" s="59"/>
    </row>
    <row r="144" spans="9:9" s="14" customFormat="1" x14ac:dyDescent="0.25">
      <c r="I144" s="59"/>
    </row>
    <row r="145" spans="9:9" s="14" customFormat="1" x14ac:dyDescent="0.25">
      <c r="I145" s="59"/>
    </row>
    <row r="146" spans="9:9" s="14" customFormat="1" x14ac:dyDescent="0.25">
      <c r="I146" s="59"/>
    </row>
    <row r="147" spans="9:9" s="14" customFormat="1" x14ac:dyDescent="0.25">
      <c r="I147" s="59"/>
    </row>
    <row r="148" spans="9:9" s="14" customFormat="1" x14ac:dyDescent="0.25">
      <c r="I148" s="59"/>
    </row>
    <row r="149" spans="9:9" s="14" customFormat="1" x14ac:dyDescent="0.25">
      <c r="I149" s="59"/>
    </row>
    <row r="150" spans="9:9" s="14" customFormat="1" x14ac:dyDescent="0.25">
      <c r="I150" s="59"/>
    </row>
    <row r="151" spans="9:9" s="14" customFormat="1" x14ac:dyDescent="0.25">
      <c r="I151" s="59"/>
    </row>
    <row r="152" spans="9:9" s="14" customFormat="1" x14ac:dyDescent="0.25">
      <c r="I152" s="59"/>
    </row>
    <row r="153" spans="9:9" s="14" customFormat="1" x14ac:dyDescent="0.25">
      <c r="I153" s="59"/>
    </row>
    <row r="154" spans="9:9" s="14" customFormat="1" x14ac:dyDescent="0.25">
      <c r="I154" s="59"/>
    </row>
    <row r="155" spans="9:9" s="14" customFormat="1" x14ac:dyDescent="0.25">
      <c r="I155" s="59"/>
    </row>
    <row r="156" spans="9:9" s="14" customFormat="1" x14ac:dyDescent="0.25">
      <c r="I156" s="59"/>
    </row>
    <row r="157" spans="9:9" s="14" customFormat="1" x14ac:dyDescent="0.25">
      <c r="I157" s="59"/>
    </row>
    <row r="158" spans="9:9" s="14" customFormat="1" x14ac:dyDescent="0.25">
      <c r="I158" s="59"/>
    </row>
    <row r="159" spans="9:9" s="14" customFormat="1" x14ac:dyDescent="0.25">
      <c r="I159" s="59"/>
    </row>
    <row r="160" spans="9:9" s="14" customFormat="1" x14ac:dyDescent="0.25">
      <c r="I160" s="59"/>
    </row>
    <row r="161" spans="9:9" s="14" customFormat="1" x14ac:dyDescent="0.25">
      <c r="I161" s="59"/>
    </row>
    <row r="162" spans="9:9" s="14" customFormat="1" x14ac:dyDescent="0.25">
      <c r="I162" s="59"/>
    </row>
    <row r="163" spans="9:9" s="14" customFormat="1" x14ac:dyDescent="0.25">
      <c r="I163" s="59"/>
    </row>
    <row r="164" spans="9:9" s="14" customFormat="1" x14ac:dyDescent="0.25">
      <c r="I164" s="59"/>
    </row>
    <row r="165" spans="9:9" s="14" customFormat="1" x14ac:dyDescent="0.25">
      <c r="I165" s="59"/>
    </row>
    <row r="166" spans="9:9" s="14" customFormat="1" x14ac:dyDescent="0.25">
      <c r="I166" s="59"/>
    </row>
    <row r="167" spans="9:9" s="14" customFormat="1" x14ac:dyDescent="0.25">
      <c r="I167" s="59"/>
    </row>
    <row r="168" spans="9:9" s="14" customFormat="1" x14ac:dyDescent="0.25">
      <c r="I168" s="59"/>
    </row>
    <row r="169" spans="9:9" s="14" customFormat="1" x14ac:dyDescent="0.25">
      <c r="I169" s="59"/>
    </row>
    <row r="170" spans="9:9" s="14" customFormat="1" x14ac:dyDescent="0.25">
      <c r="I170" s="59"/>
    </row>
    <row r="171" spans="9:9" s="14" customFormat="1" x14ac:dyDescent="0.25">
      <c r="I171" s="59"/>
    </row>
    <row r="172" spans="9:9" s="14" customFormat="1" x14ac:dyDescent="0.25">
      <c r="I172" s="59"/>
    </row>
    <row r="173" spans="9:9" s="14" customFormat="1" x14ac:dyDescent="0.25">
      <c r="I173" s="59"/>
    </row>
    <row r="174" spans="9:9" s="14" customFormat="1" x14ac:dyDescent="0.25">
      <c r="I174" s="59"/>
    </row>
    <row r="175" spans="9:9" s="14" customFormat="1" x14ac:dyDescent="0.25">
      <c r="I175" s="59"/>
    </row>
    <row r="176" spans="9:9" s="14" customFormat="1" x14ac:dyDescent="0.25">
      <c r="I176" s="59"/>
    </row>
    <row r="177" spans="9:9" s="14" customFormat="1" x14ac:dyDescent="0.25">
      <c r="I177" s="59"/>
    </row>
    <row r="178" spans="9:9" s="14" customFormat="1" x14ac:dyDescent="0.25">
      <c r="I178" s="59"/>
    </row>
    <row r="179" spans="9:9" s="14" customFormat="1" x14ac:dyDescent="0.25">
      <c r="I179" s="59"/>
    </row>
    <row r="180" spans="9:9" s="14" customFormat="1" x14ac:dyDescent="0.25">
      <c r="I180" s="59"/>
    </row>
    <row r="181" spans="9:9" s="14" customFormat="1" x14ac:dyDescent="0.25">
      <c r="I181" s="59"/>
    </row>
    <row r="182" spans="9:9" s="14" customFormat="1" x14ac:dyDescent="0.25">
      <c r="I182" s="59"/>
    </row>
    <row r="183" spans="9:9" s="14" customFormat="1" x14ac:dyDescent="0.25">
      <c r="I183" s="59"/>
    </row>
    <row r="184" spans="9:9" s="14" customFormat="1" x14ac:dyDescent="0.25">
      <c r="I184" s="59"/>
    </row>
    <row r="185" spans="9:9" s="14" customFormat="1" x14ac:dyDescent="0.25">
      <c r="I185" s="59"/>
    </row>
    <row r="186" spans="9:9" s="14" customFormat="1" x14ac:dyDescent="0.25">
      <c r="I186" s="59"/>
    </row>
    <row r="187" spans="9:9" s="14" customFormat="1" x14ac:dyDescent="0.25">
      <c r="I187" s="59"/>
    </row>
    <row r="188" spans="9:9" s="14" customFormat="1" x14ac:dyDescent="0.25">
      <c r="I188" s="59"/>
    </row>
    <row r="189" spans="9:9" s="14" customFormat="1" x14ac:dyDescent="0.25">
      <c r="I189" s="59"/>
    </row>
    <row r="190" spans="9:9" s="14" customFormat="1" x14ac:dyDescent="0.25">
      <c r="I190" s="59"/>
    </row>
    <row r="191" spans="9:9" s="14" customFormat="1" x14ac:dyDescent="0.25">
      <c r="I191" s="59"/>
    </row>
    <row r="192" spans="9:9" s="14" customFormat="1" x14ac:dyDescent="0.25">
      <c r="I192" s="59"/>
    </row>
    <row r="193" spans="9:9" s="14" customFormat="1" x14ac:dyDescent="0.25">
      <c r="I193" s="59"/>
    </row>
    <row r="194" spans="9:9" s="14" customFormat="1" x14ac:dyDescent="0.25">
      <c r="I194" s="59"/>
    </row>
    <row r="195" spans="9:9" s="14" customFormat="1" x14ac:dyDescent="0.25">
      <c r="I195" s="59"/>
    </row>
    <row r="196" spans="9:9" s="14" customFormat="1" x14ac:dyDescent="0.25">
      <c r="I196" s="59"/>
    </row>
    <row r="197" spans="9:9" s="14" customFormat="1" x14ac:dyDescent="0.25">
      <c r="I197" s="59"/>
    </row>
    <row r="198" spans="9:9" s="14" customFormat="1" x14ac:dyDescent="0.25">
      <c r="I198" s="59"/>
    </row>
    <row r="199" spans="9:9" s="14" customFormat="1" x14ac:dyDescent="0.25">
      <c r="I199" s="59"/>
    </row>
    <row r="200" spans="9:9" s="14" customFormat="1" x14ac:dyDescent="0.25">
      <c r="I200" s="59"/>
    </row>
    <row r="201" spans="9:9" s="14" customFormat="1" x14ac:dyDescent="0.25">
      <c r="I201" s="59"/>
    </row>
    <row r="202" spans="9:9" s="14" customFormat="1" x14ac:dyDescent="0.25">
      <c r="I202" s="59"/>
    </row>
    <row r="203" spans="9:9" s="14" customFormat="1" x14ac:dyDescent="0.25">
      <c r="I203" s="59"/>
    </row>
    <row r="204" spans="9:9" s="14" customFormat="1" x14ac:dyDescent="0.25">
      <c r="I204" s="59"/>
    </row>
    <row r="205" spans="9:9" s="14" customFormat="1" x14ac:dyDescent="0.25">
      <c r="I205" s="59"/>
    </row>
    <row r="206" spans="9:9" s="14" customFormat="1" x14ac:dyDescent="0.25">
      <c r="I206" s="59"/>
    </row>
    <row r="207" spans="9:9" s="14" customFormat="1" x14ac:dyDescent="0.25">
      <c r="I207" s="59"/>
    </row>
    <row r="208" spans="9:9" s="14" customFormat="1" x14ac:dyDescent="0.25">
      <c r="I208" s="59"/>
    </row>
    <row r="209" spans="9:9" s="14" customFormat="1" x14ac:dyDescent="0.25">
      <c r="I209" s="59"/>
    </row>
    <row r="210" spans="9:9" s="14" customFormat="1" x14ac:dyDescent="0.25">
      <c r="I210" s="59"/>
    </row>
    <row r="211" spans="9:9" s="14" customFormat="1" x14ac:dyDescent="0.25">
      <c r="I211" s="59"/>
    </row>
    <row r="212" spans="9:9" s="14" customFormat="1" x14ac:dyDescent="0.25">
      <c r="I212" s="59"/>
    </row>
    <row r="213" spans="9:9" s="14" customFormat="1" x14ac:dyDescent="0.25">
      <c r="I213" s="59"/>
    </row>
    <row r="214" spans="9:9" s="14" customFormat="1" x14ac:dyDescent="0.25">
      <c r="I214" s="59"/>
    </row>
    <row r="215" spans="9:9" s="14" customFormat="1" x14ac:dyDescent="0.25">
      <c r="I215" s="59"/>
    </row>
    <row r="216" spans="9:9" s="14" customFormat="1" x14ac:dyDescent="0.25">
      <c r="I216" s="59"/>
    </row>
    <row r="217" spans="9:9" s="14" customFormat="1" x14ac:dyDescent="0.25">
      <c r="I217" s="59"/>
    </row>
    <row r="218" spans="9:9" s="14" customFormat="1" x14ac:dyDescent="0.25">
      <c r="I218" s="59"/>
    </row>
    <row r="219" spans="9:9" s="14" customFormat="1" x14ac:dyDescent="0.25">
      <c r="I219" s="59"/>
    </row>
    <row r="220" spans="9:9" s="14" customFormat="1" x14ac:dyDescent="0.25">
      <c r="I220" s="59"/>
    </row>
    <row r="221" spans="9:9" s="14" customFormat="1" x14ac:dyDescent="0.25">
      <c r="I221" s="59"/>
    </row>
    <row r="222" spans="9:9" s="14" customFormat="1" x14ac:dyDescent="0.25">
      <c r="I222" s="59"/>
    </row>
    <row r="223" spans="9:9" s="14" customFormat="1" x14ac:dyDescent="0.25">
      <c r="I223" s="59"/>
    </row>
    <row r="224" spans="9:9" s="14" customFormat="1" x14ac:dyDescent="0.25">
      <c r="I224" s="59"/>
    </row>
  </sheetData>
  <dataConsolidate/>
  <mergeCells count="35">
    <mergeCell ref="B52:H52"/>
    <mergeCell ref="C40:D40"/>
    <mergeCell ref="C41:D41"/>
    <mergeCell ref="B44:C44"/>
    <mergeCell ref="C45:D45"/>
    <mergeCell ref="C46:D46"/>
    <mergeCell ref="C47:D47"/>
    <mergeCell ref="C33:H34"/>
    <mergeCell ref="B38:C38"/>
    <mergeCell ref="C48:D48"/>
    <mergeCell ref="B50:B51"/>
    <mergeCell ref="C50:H51"/>
    <mergeCell ref="C39:D39"/>
    <mergeCell ref="B24:B25"/>
    <mergeCell ref="C24:H25"/>
    <mergeCell ref="B27:C27"/>
    <mergeCell ref="C28:D28"/>
    <mergeCell ref="F18:F19"/>
    <mergeCell ref="G18:G19"/>
    <mergeCell ref="C30:D30"/>
    <mergeCell ref="C31:D31"/>
    <mergeCell ref="B33:B34"/>
    <mergeCell ref="B17:C17"/>
    <mergeCell ref="C2:H3"/>
    <mergeCell ref="C7:H7"/>
    <mergeCell ref="B12:E13"/>
    <mergeCell ref="G12:G13"/>
    <mergeCell ref="H12:H13"/>
    <mergeCell ref="F9:G9"/>
    <mergeCell ref="C29:D29"/>
    <mergeCell ref="B18:B19"/>
    <mergeCell ref="C18:C19"/>
    <mergeCell ref="D18:D19"/>
    <mergeCell ref="E18:E19"/>
    <mergeCell ref="H18:H19"/>
  </mergeCells>
  <dataValidations count="1">
    <dataValidation type="list" allowBlank="1" showInputMessage="1" showErrorMessage="1" sqref="G40:G41">
      <formula1>$B$57:$B$58</formula1>
    </dataValidation>
  </dataValidations>
  <pageMargins left="0.7" right="0.7" top="0.75" bottom="0.75" header="0.3" footer="0.3"/>
  <pageSetup paperSize="9" scale="6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AT224"/>
  <sheetViews>
    <sheetView workbookViewId="0">
      <selection activeCell="H40" sqref="H40"/>
    </sheetView>
  </sheetViews>
  <sheetFormatPr defaultRowHeight="15" x14ac:dyDescent="0.25"/>
  <cols>
    <col min="1" max="1" width="1.7109375" style="14" customWidth="1"/>
    <col min="2" max="2" width="30.85546875" customWidth="1"/>
    <col min="3" max="7" width="15.7109375" customWidth="1"/>
    <col min="8" max="8" width="18.5703125" customWidth="1"/>
    <col min="9" max="9" width="4.7109375" style="59" customWidth="1"/>
    <col min="10" max="46" width="8.85546875" style="14"/>
  </cols>
  <sheetData>
    <row r="1" spans="1:9" s="14" customFormat="1" x14ac:dyDescent="0.25">
      <c r="A1" s="43"/>
      <c r="B1" s="43"/>
      <c r="C1" s="43"/>
      <c r="D1" s="44"/>
      <c r="E1" s="43"/>
      <c r="F1" s="44"/>
      <c r="G1" s="44"/>
      <c r="I1" s="59"/>
    </row>
    <row r="2" spans="1:9" s="14" customFormat="1" ht="37.15" customHeight="1" x14ac:dyDescent="0.25">
      <c r="A2" s="43"/>
      <c r="B2" s="43"/>
      <c r="C2" s="108"/>
      <c r="D2" s="108"/>
      <c r="E2" s="108"/>
      <c r="F2" s="108"/>
      <c r="G2" s="108"/>
      <c r="H2" s="108"/>
      <c r="I2" s="59"/>
    </row>
    <row r="3" spans="1:9" s="14" customFormat="1" ht="5.45" customHeight="1" x14ac:dyDescent="0.25">
      <c r="A3" s="43"/>
      <c r="B3" s="43"/>
      <c r="C3" s="108"/>
      <c r="D3" s="108"/>
      <c r="E3" s="108"/>
      <c r="F3" s="108"/>
      <c r="G3" s="108"/>
      <c r="H3" s="108"/>
      <c r="I3" s="59"/>
    </row>
    <row r="4" spans="1:9" s="14" customFormat="1" x14ac:dyDescent="0.25">
      <c r="A4" s="43"/>
      <c r="B4" s="43"/>
      <c r="C4" s="43"/>
      <c r="D4" s="44"/>
      <c r="E4" s="43"/>
      <c r="F4" s="44"/>
      <c r="G4" s="44"/>
      <c r="I4" s="59"/>
    </row>
    <row r="5" spans="1:9" ht="15.75" thickBot="1" x14ac:dyDescent="0.3">
      <c r="A5" s="43"/>
      <c r="B5" s="1" t="s">
        <v>47</v>
      </c>
      <c r="C5" s="2"/>
      <c r="D5" s="3"/>
      <c r="E5" s="2"/>
      <c r="F5" s="3"/>
      <c r="G5" s="3"/>
      <c r="H5" s="3"/>
    </row>
    <row r="6" spans="1:9" s="14" customFormat="1" ht="15.75" thickTop="1" x14ac:dyDescent="0.25">
      <c r="A6" s="43"/>
      <c r="B6" s="18"/>
      <c r="C6" s="45"/>
      <c r="D6" s="46"/>
      <c r="E6" s="45"/>
      <c r="F6" s="46"/>
      <c r="G6" s="46"/>
      <c r="I6" s="59"/>
    </row>
    <row r="7" spans="1:9" s="14" customFormat="1" ht="25.15" customHeight="1" x14ac:dyDescent="0.25">
      <c r="A7" s="43"/>
      <c r="B7" s="47" t="s">
        <v>59</v>
      </c>
      <c r="C7" s="135"/>
      <c r="D7" s="136"/>
      <c r="E7" s="136"/>
      <c r="F7" s="136"/>
      <c r="G7" s="136"/>
      <c r="H7" s="137"/>
      <c r="I7" s="59"/>
    </row>
    <row r="8" spans="1:9" s="14" customFormat="1" ht="15.75" thickBot="1" x14ac:dyDescent="0.3">
      <c r="I8" s="59"/>
    </row>
    <row r="9" spans="1:9" s="14" customFormat="1" ht="28.15" customHeight="1" thickBot="1" x14ac:dyDescent="0.3">
      <c r="B9" s="68" t="s">
        <v>45</v>
      </c>
      <c r="C9" s="65"/>
      <c r="D9" s="66" t="s">
        <v>46</v>
      </c>
      <c r="E9" s="65"/>
      <c r="F9" s="138" t="s">
        <v>74</v>
      </c>
      <c r="G9" s="139"/>
      <c r="H9" s="67"/>
      <c r="I9" s="59"/>
    </row>
    <row r="10" spans="1:9" s="14" customFormat="1" ht="6.6" customHeight="1" x14ac:dyDescent="0.25">
      <c r="I10" s="59"/>
    </row>
    <row r="11" spans="1:9" s="14" customFormat="1" ht="29.45" customHeight="1" thickBot="1" x14ac:dyDescent="0.3">
      <c r="G11" s="61" t="s">
        <v>24</v>
      </c>
      <c r="H11" s="61" t="s">
        <v>8</v>
      </c>
      <c r="I11" s="59"/>
    </row>
    <row r="12" spans="1:9" s="14" customFormat="1" ht="19.149999999999999" customHeight="1" thickTop="1" x14ac:dyDescent="0.25">
      <c r="B12" s="123" t="s">
        <v>32</v>
      </c>
      <c r="C12" s="123"/>
      <c r="D12" s="123"/>
      <c r="E12" s="123"/>
      <c r="F12" s="57"/>
      <c r="G12" s="115" t="e">
        <f>+H12/$H$12</f>
        <v>#DIV/0!</v>
      </c>
      <c r="H12" s="117">
        <f>+H15+H36</f>
        <v>0</v>
      </c>
    </row>
    <row r="13" spans="1:9" s="14" customFormat="1" ht="31.15" customHeight="1" thickBot="1" x14ac:dyDescent="0.3">
      <c r="B13" s="124"/>
      <c r="C13" s="124"/>
      <c r="D13" s="124"/>
      <c r="E13" s="124"/>
      <c r="F13" s="58"/>
      <c r="G13" s="116"/>
      <c r="H13" s="118"/>
    </row>
    <row r="14" spans="1:9" s="14" customFormat="1" ht="16.5" thickTop="1" thickBot="1" x14ac:dyDescent="0.3">
      <c r="G14" s="56"/>
      <c r="I14" s="59"/>
    </row>
    <row r="15" spans="1:9" ht="33" customHeight="1" thickBot="1" x14ac:dyDescent="0.3">
      <c r="B15" s="6" t="s">
        <v>33</v>
      </c>
      <c r="C15" s="5"/>
      <c r="D15" s="5"/>
      <c r="E15" s="5"/>
      <c r="F15" s="5"/>
      <c r="G15" s="78" t="e">
        <f>+H15/$H$12</f>
        <v>#DIV/0!</v>
      </c>
      <c r="H15" s="55">
        <f>+H17+H27</f>
        <v>0</v>
      </c>
    </row>
    <row r="16" spans="1:9" s="14" customFormat="1" ht="8.4499999999999993" customHeight="1" x14ac:dyDescent="0.25">
      <c r="B16" s="17"/>
      <c r="C16" s="18"/>
      <c r="D16" s="18"/>
      <c r="E16" s="18"/>
      <c r="F16" s="18"/>
      <c r="G16" s="62"/>
      <c r="H16" s="63"/>
      <c r="I16" s="59"/>
    </row>
    <row r="17" spans="2:9" ht="23.45" customHeight="1" thickBot="1" x14ac:dyDescent="0.3">
      <c r="B17" s="134" t="s">
        <v>7</v>
      </c>
      <c r="C17" s="134"/>
      <c r="D17" s="4"/>
      <c r="E17" s="4"/>
      <c r="F17" s="4"/>
      <c r="G17" s="4"/>
      <c r="H17" s="9">
        <f>SUM(H20:H22)</f>
        <v>0</v>
      </c>
      <c r="I17" s="60"/>
    </row>
    <row r="18" spans="2:9" ht="15.6" customHeight="1" thickTop="1" x14ac:dyDescent="0.25">
      <c r="B18" s="141" t="s">
        <v>0</v>
      </c>
      <c r="C18" s="143" t="s">
        <v>39</v>
      </c>
      <c r="D18" s="143" t="s">
        <v>40</v>
      </c>
      <c r="E18" s="143" t="s">
        <v>44</v>
      </c>
      <c r="F18" s="143" t="s">
        <v>1</v>
      </c>
      <c r="G18" s="145" t="s">
        <v>27</v>
      </c>
      <c r="H18" s="145" t="s">
        <v>2</v>
      </c>
    </row>
    <row r="19" spans="2:9" x14ac:dyDescent="0.25">
      <c r="B19" s="142"/>
      <c r="C19" s="144"/>
      <c r="D19" s="144"/>
      <c r="E19" s="144"/>
      <c r="F19" s="144"/>
      <c r="G19" s="146"/>
      <c r="H19" s="146"/>
    </row>
    <row r="20" spans="2:9" x14ac:dyDescent="0.25">
      <c r="B20" s="20"/>
      <c r="C20" s="21"/>
      <c r="D20" s="21"/>
      <c r="E20" s="22"/>
      <c r="F20" s="23" t="e">
        <f>ROUND((C20*(1+0.223)*14+D20*21*11)/(48*E20),2)</f>
        <v>#DIV/0!</v>
      </c>
      <c r="G20" s="20"/>
      <c r="H20" s="105">
        <f>IF(G20="",0,$F20*G20)</f>
        <v>0</v>
      </c>
    </row>
    <row r="21" spans="2:9" x14ac:dyDescent="0.25">
      <c r="B21" s="25"/>
      <c r="C21" s="26"/>
      <c r="D21" s="26"/>
      <c r="E21" s="27"/>
      <c r="F21" s="28" t="e">
        <f>ROUND((C21*(1+0.223)*14+D21*21*11)/(48*E21),2)</f>
        <v>#DIV/0!</v>
      </c>
      <c r="G21" s="25"/>
      <c r="H21" s="29">
        <f>IF(G21="",0,$F21*G21)</f>
        <v>0</v>
      </c>
    </row>
    <row r="22" spans="2:9" x14ac:dyDescent="0.25">
      <c r="B22" s="25"/>
      <c r="C22" s="26"/>
      <c r="D22" s="26"/>
      <c r="E22" s="27"/>
      <c r="F22" s="28" t="e">
        <f>ROUND((C22*(1+0.223)*14+D22*21*11)/(48*E22),2)</f>
        <v>#DIV/0!</v>
      </c>
      <c r="G22" s="25"/>
      <c r="H22" s="52">
        <f>IF(G22="",0,$F22*G22)</f>
        <v>0</v>
      </c>
    </row>
    <row r="23" spans="2:9" x14ac:dyDescent="0.25">
      <c r="B23" s="11"/>
      <c r="C23" s="12"/>
      <c r="D23" s="12"/>
      <c r="E23" s="11"/>
      <c r="F23" s="13"/>
      <c r="G23" s="11"/>
      <c r="H23" s="10"/>
    </row>
    <row r="24" spans="2:9" ht="14.45" customHeight="1" x14ac:dyDescent="0.25">
      <c r="B24" s="132" t="s">
        <v>34</v>
      </c>
      <c r="C24" s="147"/>
      <c r="D24" s="148"/>
      <c r="E24" s="148"/>
      <c r="F24" s="148"/>
      <c r="G24" s="148"/>
      <c r="H24" s="149"/>
    </row>
    <row r="25" spans="2:9" ht="30.6" customHeight="1" x14ac:dyDescent="0.25">
      <c r="B25" s="133"/>
      <c r="C25" s="150"/>
      <c r="D25" s="151"/>
      <c r="E25" s="151"/>
      <c r="F25" s="151"/>
      <c r="G25" s="151"/>
      <c r="H25" s="152"/>
    </row>
    <row r="26" spans="2:9" s="14" customFormat="1" ht="6.6" customHeight="1" x14ac:dyDescent="0.25">
      <c r="B26" s="54"/>
      <c r="C26" s="54"/>
      <c r="D26" s="54"/>
      <c r="E26" s="54"/>
      <c r="F26" s="54"/>
      <c r="G26" s="54"/>
      <c r="H26" s="54"/>
      <c r="I26" s="59"/>
    </row>
    <row r="27" spans="2:9" ht="23.45" customHeight="1" thickBot="1" x14ac:dyDescent="0.3">
      <c r="B27" s="134" t="s">
        <v>9</v>
      </c>
      <c r="C27" s="134"/>
      <c r="D27" s="4"/>
      <c r="E27" s="4"/>
      <c r="F27" s="4"/>
      <c r="G27" s="4"/>
      <c r="H27" s="9">
        <f>SUM(H29:H31)</f>
        <v>0</v>
      </c>
    </row>
    <row r="28" spans="2:9" ht="24.75" thickTop="1" x14ac:dyDescent="0.25">
      <c r="B28" s="8" t="s">
        <v>10</v>
      </c>
      <c r="C28" s="145" t="s">
        <v>11</v>
      </c>
      <c r="D28" s="145"/>
      <c r="E28" s="64" t="s">
        <v>12</v>
      </c>
      <c r="F28" s="64" t="s">
        <v>13</v>
      </c>
      <c r="G28" s="64" t="s">
        <v>82</v>
      </c>
      <c r="H28" s="64" t="s">
        <v>2</v>
      </c>
    </row>
    <row r="29" spans="2:9" ht="34.15" customHeight="1" x14ac:dyDescent="0.25">
      <c r="B29" s="30"/>
      <c r="C29" s="140"/>
      <c r="D29" s="140"/>
      <c r="E29" s="31"/>
      <c r="F29" s="22"/>
      <c r="G29" s="32"/>
      <c r="H29" s="24">
        <f>+F29*G29</f>
        <v>0</v>
      </c>
    </row>
    <row r="30" spans="2:9" ht="34.15" hidden="1" customHeight="1" x14ac:dyDescent="0.25">
      <c r="B30" s="53"/>
      <c r="C30" s="130"/>
      <c r="D30" s="130"/>
      <c r="E30" s="49"/>
      <c r="F30" s="50"/>
      <c r="G30" s="51"/>
      <c r="H30" s="52">
        <f>+F30*G30</f>
        <v>0</v>
      </c>
    </row>
    <row r="31" spans="2:9" ht="34.15" hidden="1" customHeight="1" x14ac:dyDescent="0.25">
      <c r="B31" s="33"/>
      <c r="C31" s="131"/>
      <c r="D31" s="131"/>
      <c r="E31" s="34"/>
      <c r="F31" s="27"/>
      <c r="G31" s="35"/>
      <c r="H31" s="29">
        <f>+F31*G31</f>
        <v>0</v>
      </c>
    </row>
    <row r="32" spans="2:9" s="14" customFormat="1" ht="10.15" customHeight="1" x14ac:dyDescent="0.25">
      <c r="I32" s="59"/>
    </row>
    <row r="33" spans="2:9" s="14" customFormat="1" ht="20.45" customHeight="1" x14ac:dyDescent="0.25">
      <c r="B33" s="132" t="s">
        <v>43</v>
      </c>
      <c r="C33" s="147"/>
      <c r="D33" s="148"/>
      <c r="E33" s="148"/>
      <c r="F33" s="148"/>
      <c r="G33" s="148"/>
      <c r="H33" s="149"/>
      <c r="I33" s="59"/>
    </row>
    <row r="34" spans="2:9" s="14" customFormat="1" ht="20.45" customHeight="1" x14ac:dyDescent="0.25">
      <c r="B34" s="133"/>
      <c r="C34" s="150"/>
      <c r="D34" s="151"/>
      <c r="E34" s="151"/>
      <c r="F34" s="151"/>
      <c r="G34" s="151"/>
      <c r="H34" s="152"/>
      <c r="I34" s="59"/>
    </row>
    <row r="35" spans="2:9" s="14" customFormat="1" ht="16.149999999999999" customHeight="1" thickBot="1" x14ac:dyDescent="0.3">
      <c r="I35" s="59"/>
    </row>
    <row r="36" spans="2:9" ht="33" customHeight="1" thickBot="1" x14ac:dyDescent="0.3">
      <c r="B36" s="6" t="s">
        <v>35</v>
      </c>
      <c r="C36" s="5"/>
      <c r="D36" s="5"/>
      <c r="E36" s="5"/>
      <c r="F36" s="5"/>
      <c r="G36" s="78" t="e">
        <f>+H36/$H$12</f>
        <v>#DIV/0!</v>
      </c>
      <c r="H36" s="55">
        <f>+H38+H44</f>
        <v>0</v>
      </c>
    </row>
    <row r="37" spans="2:9" s="14" customFormat="1" ht="7.9" customHeight="1" x14ac:dyDescent="0.25">
      <c r="B37" s="17"/>
      <c r="C37" s="18"/>
      <c r="D37" s="18"/>
      <c r="E37" s="18"/>
      <c r="F37" s="18"/>
      <c r="G37" s="18"/>
      <c r="H37" s="19"/>
      <c r="I37" s="59"/>
    </row>
    <row r="38" spans="2:9" ht="23.45" customHeight="1" thickBot="1" x14ac:dyDescent="0.3">
      <c r="B38" s="134" t="s">
        <v>18</v>
      </c>
      <c r="C38" s="134"/>
      <c r="D38" s="4"/>
      <c r="E38" s="4"/>
      <c r="F38" s="4"/>
      <c r="G38" s="4"/>
      <c r="H38" s="9">
        <f>SUM(H40:H41)</f>
        <v>0</v>
      </c>
    </row>
    <row r="39" spans="2:9" ht="24.75" thickTop="1" x14ac:dyDescent="0.25">
      <c r="B39" s="8" t="s">
        <v>10</v>
      </c>
      <c r="C39" s="153" t="s">
        <v>11</v>
      </c>
      <c r="D39" s="153"/>
      <c r="E39" s="64" t="s">
        <v>13</v>
      </c>
      <c r="F39" s="64" t="s">
        <v>83</v>
      </c>
      <c r="G39" s="64" t="s">
        <v>48</v>
      </c>
      <c r="H39" s="64" t="s">
        <v>2</v>
      </c>
    </row>
    <row r="40" spans="2:9" x14ac:dyDescent="0.25">
      <c r="B40" s="40" t="s">
        <v>19</v>
      </c>
      <c r="C40" s="155"/>
      <c r="D40" s="156"/>
      <c r="E40" s="75">
        <f>+C9</f>
        <v>0</v>
      </c>
      <c r="F40" s="71"/>
      <c r="G40" s="73"/>
      <c r="H40" s="69">
        <f>+E40*(IF(F40&lt;30,F40,30))*(IF(G40="sim",1.23,1))</f>
        <v>0</v>
      </c>
    </row>
    <row r="41" spans="2:9" x14ac:dyDescent="0.25">
      <c r="B41" s="41" t="s">
        <v>20</v>
      </c>
      <c r="C41" s="157"/>
      <c r="D41" s="158"/>
      <c r="E41" s="76">
        <f>+E9</f>
        <v>0</v>
      </c>
      <c r="F41" s="72"/>
      <c r="G41" s="74"/>
      <c r="H41" s="107">
        <f>+E41*(IF(F41&lt;30,F41,30))*(IF(G41="sim",1.23,1))</f>
        <v>0</v>
      </c>
    </row>
    <row r="42" spans="2:9" x14ac:dyDescent="0.25">
      <c r="B42" s="11"/>
      <c r="C42" s="12"/>
      <c r="D42" s="12"/>
      <c r="E42" s="11"/>
      <c r="F42" s="13"/>
      <c r="G42" s="11"/>
      <c r="H42" s="10"/>
    </row>
    <row r="43" spans="2:9" s="14" customFormat="1" ht="7.9" customHeight="1" x14ac:dyDescent="0.25">
      <c r="B43" s="15"/>
      <c r="C43" s="16"/>
      <c r="D43" s="16"/>
      <c r="E43" s="13"/>
      <c r="F43" s="13"/>
      <c r="G43" s="13"/>
      <c r="H43" s="13"/>
      <c r="I43" s="59"/>
    </row>
    <row r="44" spans="2:9" ht="23.45" customHeight="1" thickBot="1" x14ac:dyDescent="0.3">
      <c r="B44" s="134" t="s">
        <v>21</v>
      </c>
      <c r="C44" s="134"/>
      <c r="D44" s="4"/>
      <c r="E44" s="4"/>
      <c r="F44" s="4"/>
      <c r="G44" s="4"/>
      <c r="H44" s="9">
        <f>SUM(H46:H48)</f>
        <v>0</v>
      </c>
    </row>
    <row r="45" spans="2:9" ht="24.75" thickTop="1" x14ac:dyDescent="0.25">
      <c r="B45" s="8" t="s">
        <v>10</v>
      </c>
      <c r="C45" s="145" t="s">
        <v>11</v>
      </c>
      <c r="D45" s="145"/>
      <c r="E45" s="64" t="s">
        <v>12</v>
      </c>
      <c r="F45" s="64" t="s">
        <v>13</v>
      </c>
      <c r="G45" s="64" t="s">
        <v>82</v>
      </c>
      <c r="H45" s="64" t="s">
        <v>2</v>
      </c>
    </row>
    <row r="46" spans="2:9" x14ac:dyDescent="0.25">
      <c r="B46" s="39" t="s">
        <v>25</v>
      </c>
      <c r="C46" s="140"/>
      <c r="D46" s="140"/>
      <c r="E46" s="36"/>
      <c r="F46" s="37"/>
      <c r="G46" s="70">
        <f>+H9</f>
        <v>0</v>
      </c>
      <c r="H46" s="24">
        <f>+F46*G46</f>
        <v>0</v>
      </c>
    </row>
    <row r="47" spans="2:9" ht="34.15" hidden="1" customHeight="1" x14ac:dyDescent="0.25">
      <c r="B47" s="48"/>
      <c r="C47" s="131"/>
      <c r="D47" s="131"/>
      <c r="E47" s="42"/>
      <c r="F47" s="38"/>
      <c r="G47" s="35"/>
      <c r="H47" s="29">
        <f>+F47*G47</f>
        <v>0</v>
      </c>
    </row>
    <row r="48" spans="2:9" ht="22.15" customHeight="1" x14ac:dyDescent="0.25">
      <c r="B48" s="48"/>
      <c r="C48" s="131"/>
      <c r="D48" s="131"/>
      <c r="E48" s="34"/>
      <c r="F48" s="38"/>
      <c r="G48" s="35"/>
      <c r="H48" s="29">
        <f>+F48*G48</f>
        <v>0</v>
      </c>
    </row>
    <row r="49" spans="2:9" s="14" customFormat="1" x14ac:dyDescent="0.25">
      <c r="I49" s="59"/>
    </row>
    <row r="50" spans="2:9" s="14" customFormat="1" x14ac:dyDescent="0.25">
      <c r="B50" s="132" t="s">
        <v>42</v>
      </c>
      <c r="C50" s="147"/>
      <c r="D50" s="148"/>
      <c r="E50" s="148"/>
      <c r="F50" s="148"/>
      <c r="G50" s="148"/>
      <c r="H50" s="149"/>
      <c r="I50" s="59"/>
    </row>
    <row r="51" spans="2:9" s="14" customFormat="1" ht="45" customHeight="1" x14ac:dyDescent="0.25">
      <c r="B51" s="133"/>
      <c r="C51" s="150"/>
      <c r="D51" s="151"/>
      <c r="E51" s="151"/>
      <c r="F51" s="151"/>
      <c r="G51" s="151"/>
      <c r="H51" s="152"/>
      <c r="I51" s="59"/>
    </row>
    <row r="52" spans="2:9" s="14" customFormat="1" ht="123" customHeight="1" x14ac:dyDescent="0.25">
      <c r="B52" s="154"/>
      <c r="C52" s="154"/>
      <c r="D52" s="154"/>
      <c r="E52" s="154"/>
      <c r="F52" s="154"/>
      <c r="G52" s="154"/>
      <c r="H52" s="154"/>
      <c r="I52" s="59"/>
    </row>
    <row r="53" spans="2:9" s="14" customFormat="1" x14ac:dyDescent="0.25">
      <c r="I53" s="59"/>
    </row>
    <row r="54" spans="2:9" s="14" customFormat="1" x14ac:dyDescent="0.25">
      <c r="I54" s="59"/>
    </row>
    <row r="55" spans="2:9" s="14" customFormat="1" x14ac:dyDescent="0.25">
      <c r="I55" s="59"/>
    </row>
    <row r="56" spans="2:9" s="14" customFormat="1" x14ac:dyDescent="0.25">
      <c r="I56" s="59"/>
    </row>
    <row r="57" spans="2:9" s="14" customFormat="1" x14ac:dyDescent="0.25">
      <c r="B57" s="14" t="s">
        <v>28</v>
      </c>
      <c r="I57" s="59"/>
    </row>
    <row r="58" spans="2:9" s="14" customFormat="1" x14ac:dyDescent="0.25">
      <c r="B58" s="14" t="s">
        <v>49</v>
      </c>
      <c r="I58" s="59"/>
    </row>
    <row r="59" spans="2:9" s="14" customFormat="1" x14ac:dyDescent="0.25">
      <c r="I59" s="59"/>
    </row>
    <row r="60" spans="2:9" s="14" customFormat="1" x14ac:dyDescent="0.25">
      <c r="I60" s="59"/>
    </row>
    <row r="61" spans="2:9" s="14" customFormat="1" x14ac:dyDescent="0.25">
      <c r="I61" s="59"/>
    </row>
    <row r="62" spans="2:9" s="14" customFormat="1" x14ac:dyDescent="0.25">
      <c r="I62" s="59"/>
    </row>
    <row r="63" spans="2:9" s="14" customFormat="1" x14ac:dyDescent="0.25">
      <c r="I63" s="59"/>
    </row>
    <row r="64" spans="2:9" s="14" customFormat="1" x14ac:dyDescent="0.25">
      <c r="I64" s="59"/>
    </row>
    <row r="65" spans="9:9" s="14" customFormat="1" x14ac:dyDescent="0.25">
      <c r="I65" s="59"/>
    </row>
    <row r="66" spans="9:9" s="14" customFormat="1" x14ac:dyDescent="0.25">
      <c r="I66" s="59"/>
    </row>
    <row r="67" spans="9:9" s="14" customFormat="1" x14ac:dyDescent="0.25">
      <c r="I67" s="59"/>
    </row>
    <row r="68" spans="9:9" s="14" customFormat="1" x14ac:dyDescent="0.25">
      <c r="I68" s="59"/>
    </row>
    <row r="69" spans="9:9" s="14" customFormat="1" x14ac:dyDescent="0.25">
      <c r="I69" s="59"/>
    </row>
    <row r="70" spans="9:9" s="14" customFormat="1" x14ac:dyDescent="0.25">
      <c r="I70" s="59"/>
    </row>
    <row r="71" spans="9:9" s="14" customFormat="1" x14ac:dyDescent="0.25">
      <c r="I71" s="59"/>
    </row>
    <row r="72" spans="9:9" s="14" customFormat="1" x14ac:dyDescent="0.25">
      <c r="I72" s="59"/>
    </row>
    <row r="73" spans="9:9" s="14" customFormat="1" x14ac:dyDescent="0.25">
      <c r="I73" s="59"/>
    </row>
    <row r="74" spans="9:9" s="14" customFormat="1" x14ac:dyDescent="0.25">
      <c r="I74" s="59"/>
    </row>
    <row r="75" spans="9:9" s="14" customFormat="1" x14ac:dyDescent="0.25">
      <c r="I75" s="59"/>
    </row>
    <row r="76" spans="9:9" s="14" customFormat="1" x14ac:dyDescent="0.25">
      <c r="I76" s="59"/>
    </row>
    <row r="77" spans="9:9" s="14" customFormat="1" x14ac:dyDescent="0.25">
      <c r="I77" s="59"/>
    </row>
    <row r="78" spans="9:9" s="14" customFormat="1" x14ac:dyDescent="0.25">
      <c r="I78" s="59"/>
    </row>
    <row r="79" spans="9:9" s="14" customFormat="1" x14ac:dyDescent="0.25">
      <c r="I79" s="59"/>
    </row>
    <row r="80" spans="9:9" s="14" customFormat="1" x14ac:dyDescent="0.25">
      <c r="I80" s="59"/>
    </row>
    <row r="81" spans="9:9" s="14" customFormat="1" x14ac:dyDescent="0.25">
      <c r="I81" s="59"/>
    </row>
    <row r="82" spans="9:9" s="14" customFormat="1" x14ac:dyDescent="0.25">
      <c r="I82" s="59"/>
    </row>
    <row r="83" spans="9:9" s="14" customFormat="1" x14ac:dyDescent="0.25">
      <c r="I83" s="59"/>
    </row>
    <row r="84" spans="9:9" s="14" customFormat="1" x14ac:dyDescent="0.25">
      <c r="I84" s="59"/>
    </row>
    <row r="85" spans="9:9" s="14" customFormat="1" x14ac:dyDescent="0.25">
      <c r="I85" s="59"/>
    </row>
    <row r="86" spans="9:9" s="14" customFormat="1" x14ac:dyDescent="0.25">
      <c r="I86" s="59"/>
    </row>
    <row r="87" spans="9:9" s="14" customFormat="1" x14ac:dyDescent="0.25">
      <c r="I87" s="59"/>
    </row>
    <row r="88" spans="9:9" s="14" customFormat="1" x14ac:dyDescent="0.25">
      <c r="I88" s="59"/>
    </row>
    <row r="89" spans="9:9" s="14" customFormat="1" x14ac:dyDescent="0.25">
      <c r="I89" s="59"/>
    </row>
    <row r="90" spans="9:9" s="14" customFormat="1" x14ac:dyDescent="0.25">
      <c r="I90" s="59"/>
    </row>
    <row r="91" spans="9:9" s="14" customFormat="1" x14ac:dyDescent="0.25">
      <c r="I91" s="59"/>
    </row>
    <row r="92" spans="9:9" s="14" customFormat="1" x14ac:dyDescent="0.25">
      <c r="I92" s="59"/>
    </row>
    <row r="93" spans="9:9" s="14" customFormat="1" x14ac:dyDescent="0.25">
      <c r="I93" s="59"/>
    </row>
    <row r="94" spans="9:9" s="14" customFormat="1" x14ac:dyDescent="0.25">
      <c r="I94" s="59"/>
    </row>
    <row r="95" spans="9:9" s="14" customFormat="1" x14ac:dyDescent="0.25">
      <c r="I95" s="59"/>
    </row>
    <row r="96" spans="9:9" s="14" customFormat="1" x14ac:dyDescent="0.25">
      <c r="I96" s="59"/>
    </row>
    <row r="97" spans="9:9" s="14" customFormat="1" x14ac:dyDescent="0.25">
      <c r="I97" s="59"/>
    </row>
    <row r="98" spans="9:9" s="14" customFormat="1" x14ac:dyDescent="0.25">
      <c r="I98" s="59"/>
    </row>
    <row r="99" spans="9:9" s="14" customFormat="1" x14ac:dyDescent="0.25">
      <c r="I99" s="59"/>
    </row>
    <row r="100" spans="9:9" s="14" customFormat="1" x14ac:dyDescent="0.25">
      <c r="I100" s="59"/>
    </row>
    <row r="101" spans="9:9" s="14" customFormat="1" x14ac:dyDescent="0.25">
      <c r="I101" s="59"/>
    </row>
    <row r="102" spans="9:9" s="14" customFormat="1" x14ac:dyDescent="0.25">
      <c r="I102" s="59"/>
    </row>
    <row r="103" spans="9:9" s="14" customFormat="1" x14ac:dyDescent="0.25">
      <c r="I103" s="59"/>
    </row>
    <row r="104" spans="9:9" s="14" customFormat="1" x14ac:dyDescent="0.25">
      <c r="I104" s="59"/>
    </row>
    <row r="105" spans="9:9" s="14" customFormat="1" x14ac:dyDescent="0.25">
      <c r="I105" s="59"/>
    </row>
    <row r="106" spans="9:9" s="14" customFormat="1" x14ac:dyDescent="0.25">
      <c r="I106" s="59"/>
    </row>
    <row r="107" spans="9:9" s="14" customFormat="1" x14ac:dyDescent="0.25">
      <c r="I107" s="59"/>
    </row>
    <row r="108" spans="9:9" s="14" customFormat="1" x14ac:dyDescent="0.25">
      <c r="I108" s="59"/>
    </row>
    <row r="109" spans="9:9" s="14" customFormat="1" x14ac:dyDescent="0.25">
      <c r="I109" s="59"/>
    </row>
    <row r="110" spans="9:9" s="14" customFormat="1" x14ac:dyDescent="0.25">
      <c r="I110" s="59"/>
    </row>
    <row r="111" spans="9:9" s="14" customFormat="1" x14ac:dyDescent="0.25">
      <c r="I111" s="59"/>
    </row>
    <row r="112" spans="9:9" s="14" customFormat="1" x14ac:dyDescent="0.25">
      <c r="I112" s="59"/>
    </row>
    <row r="113" spans="9:9" s="14" customFormat="1" x14ac:dyDescent="0.25">
      <c r="I113" s="59"/>
    </row>
    <row r="114" spans="9:9" s="14" customFormat="1" x14ac:dyDescent="0.25">
      <c r="I114" s="59"/>
    </row>
    <row r="115" spans="9:9" s="14" customFormat="1" x14ac:dyDescent="0.25">
      <c r="I115" s="59"/>
    </row>
    <row r="116" spans="9:9" s="14" customFormat="1" x14ac:dyDescent="0.25">
      <c r="I116" s="59"/>
    </row>
    <row r="117" spans="9:9" s="14" customFormat="1" x14ac:dyDescent="0.25">
      <c r="I117" s="59"/>
    </row>
    <row r="118" spans="9:9" s="14" customFormat="1" x14ac:dyDescent="0.25">
      <c r="I118" s="59"/>
    </row>
    <row r="119" spans="9:9" s="14" customFormat="1" x14ac:dyDescent="0.25">
      <c r="I119" s="59"/>
    </row>
    <row r="120" spans="9:9" s="14" customFormat="1" x14ac:dyDescent="0.25">
      <c r="I120" s="59"/>
    </row>
    <row r="121" spans="9:9" s="14" customFormat="1" x14ac:dyDescent="0.25">
      <c r="I121" s="59"/>
    </row>
    <row r="122" spans="9:9" s="14" customFormat="1" x14ac:dyDescent="0.25">
      <c r="I122" s="59"/>
    </row>
    <row r="123" spans="9:9" s="14" customFormat="1" x14ac:dyDescent="0.25">
      <c r="I123" s="59"/>
    </row>
    <row r="124" spans="9:9" s="14" customFormat="1" x14ac:dyDescent="0.25">
      <c r="I124" s="59"/>
    </row>
    <row r="125" spans="9:9" s="14" customFormat="1" x14ac:dyDescent="0.25">
      <c r="I125" s="59"/>
    </row>
    <row r="126" spans="9:9" s="14" customFormat="1" x14ac:dyDescent="0.25">
      <c r="I126" s="59"/>
    </row>
    <row r="127" spans="9:9" s="14" customFormat="1" x14ac:dyDescent="0.25">
      <c r="I127" s="59"/>
    </row>
    <row r="128" spans="9:9" s="14" customFormat="1" x14ac:dyDescent="0.25">
      <c r="I128" s="59"/>
    </row>
    <row r="129" spans="9:9" s="14" customFormat="1" x14ac:dyDescent="0.25">
      <c r="I129" s="59"/>
    </row>
    <row r="130" spans="9:9" s="14" customFormat="1" x14ac:dyDescent="0.25">
      <c r="I130" s="59"/>
    </row>
    <row r="131" spans="9:9" s="14" customFormat="1" x14ac:dyDescent="0.25">
      <c r="I131" s="59"/>
    </row>
    <row r="132" spans="9:9" s="14" customFormat="1" x14ac:dyDescent="0.25">
      <c r="I132" s="59"/>
    </row>
    <row r="133" spans="9:9" s="14" customFormat="1" x14ac:dyDescent="0.25">
      <c r="I133" s="59"/>
    </row>
    <row r="134" spans="9:9" s="14" customFormat="1" x14ac:dyDescent="0.25">
      <c r="I134" s="59"/>
    </row>
    <row r="135" spans="9:9" s="14" customFormat="1" x14ac:dyDescent="0.25">
      <c r="I135" s="59"/>
    </row>
    <row r="136" spans="9:9" s="14" customFormat="1" x14ac:dyDescent="0.25">
      <c r="I136" s="59"/>
    </row>
    <row r="137" spans="9:9" s="14" customFormat="1" x14ac:dyDescent="0.25">
      <c r="I137" s="59"/>
    </row>
    <row r="138" spans="9:9" s="14" customFormat="1" x14ac:dyDescent="0.25">
      <c r="I138" s="59"/>
    </row>
    <row r="139" spans="9:9" s="14" customFormat="1" x14ac:dyDescent="0.25">
      <c r="I139" s="59"/>
    </row>
    <row r="140" spans="9:9" s="14" customFormat="1" x14ac:dyDescent="0.25">
      <c r="I140" s="59"/>
    </row>
    <row r="141" spans="9:9" s="14" customFormat="1" x14ac:dyDescent="0.25">
      <c r="I141" s="59"/>
    </row>
    <row r="142" spans="9:9" s="14" customFormat="1" x14ac:dyDescent="0.25">
      <c r="I142" s="59"/>
    </row>
    <row r="143" spans="9:9" s="14" customFormat="1" x14ac:dyDescent="0.25">
      <c r="I143" s="59"/>
    </row>
    <row r="144" spans="9:9" s="14" customFormat="1" x14ac:dyDescent="0.25">
      <c r="I144" s="59"/>
    </row>
    <row r="145" spans="9:9" s="14" customFormat="1" x14ac:dyDescent="0.25">
      <c r="I145" s="59"/>
    </row>
    <row r="146" spans="9:9" s="14" customFormat="1" x14ac:dyDescent="0.25">
      <c r="I146" s="59"/>
    </row>
    <row r="147" spans="9:9" s="14" customFormat="1" x14ac:dyDescent="0.25">
      <c r="I147" s="59"/>
    </row>
    <row r="148" spans="9:9" s="14" customFormat="1" x14ac:dyDescent="0.25">
      <c r="I148" s="59"/>
    </row>
    <row r="149" spans="9:9" s="14" customFormat="1" x14ac:dyDescent="0.25">
      <c r="I149" s="59"/>
    </row>
    <row r="150" spans="9:9" s="14" customFormat="1" x14ac:dyDescent="0.25">
      <c r="I150" s="59"/>
    </row>
    <row r="151" spans="9:9" s="14" customFormat="1" x14ac:dyDescent="0.25">
      <c r="I151" s="59"/>
    </row>
    <row r="152" spans="9:9" s="14" customFormat="1" x14ac:dyDescent="0.25">
      <c r="I152" s="59"/>
    </row>
    <row r="153" spans="9:9" s="14" customFormat="1" x14ac:dyDescent="0.25">
      <c r="I153" s="59"/>
    </row>
    <row r="154" spans="9:9" s="14" customFormat="1" x14ac:dyDescent="0.25">
      <c r="I154" s="59"/>
    </row>
    <row r="155" spans="9:9" s="14" customFormat="1" x14ac:dyDescent="0.25">
      <c r="I155" s="59"/>
    </row>
    <row r="156" spans="9:9" s="14" customFormat="1" x14ac:dyDescent="0.25">
      <c r="I156" s="59"/>
    </row>
    <row r="157" spans="9:9" s="14" customFormat="1" x14ac:dyDescent="0.25">
      <c r="I157" s="59"/>
    </row>
    <row r="158" spans="9:9" s="14" customFormat="1" x14ac:dyDescent="0.25">
      <c r="I158" s="59"/>
    </row>
    <row r="159" spans="9:9" s="14" customFormat="1" x14ac:dyDescent="0.25">
      <c r="I159" s="59"/>
    </row>
    <row r="160" spans="9:9" s="14" customFormat="1" x14ac:dyDescent="0.25">
      <c r="I160" s="59"/>
    </row>
    <row r="161" spans="9:9" s="14" customFormat="1" x14ac:dyDescent="0.25">
      <c r="I161" s="59"/>
    </row>
    <row r="162" spans="9:9" s="14" customFormat="1" x14ac:dyDescent="0.25">
      <c r="I162" s="59"/>
    </row>
    <row r="163" spans="9:9" s="14" customFormat="1" x14ac:dyDescent="0.25">
      <c r="I163" s="59"/>
    </row>
    <row r="164" spans="9:9" s="14" customFormat="1" x14ac:dyDescent="0.25">
      <c r="I164" s="59"/>
    </row>
    <row r="165" spans="9:9" s="14" customFormat="1" x14ac:dyDescent="0.25">
      <c r="I165" s="59"/>
    </row>
    <row r="166" spans="9:9" s="14" customFormat="1" x14ac:dyDescent="0.25">
      <c r="I166" s="59"/>
    </row>
    <row r="167" spans="9:9" s="14" customFormat="1" x14ac:dyDescent="0.25">
      <c r="I167" s="59"/>
    </row>
    <row r="168" spans="9:9" s="14" customFormat="1" x14ac:dyDescent="0.25">
      <c r="I168" s="59"/>
    </row>
    <row r="169" spans="9:9" s="14" customFormat="1" x14ac:dyDescent="0.25">
      <c r="I169" s="59"/>
    </row>
    <row r="170" spans="9:9" s="14" customFormat="1" x14ac:dyDescent="0.25">
      <c r="I170" s="59"/>
    </row>
    <row r="171" spans="9:9" s="14" customFormat="1" x14ac:dyDescent="0.25">
      <c r="I171" s="59"/>
    </row>
    <row r="172" spans="9:9" s="14" customFormat="1" x14ac:dyDescent="0.25">
      <c r="I172" s="59"/>
    </row>
    <row r="173" spans="9:9" s="14" customFormat="1" x14ac:dyDescent="0.25">
      <c r="I173" s="59"/>
    </row>
    <row r="174" spans="9:9" s="14" customFormat="1" x14ac:dyDescent="0.25">
      <c r="I174" s="59"/>
    </row>
    <row r="175" spans="9:9" s="14" customFormat="1" x14ac:dyDescent="0.25">
      <c r="I175" s="59"/>
    </row>
    <row r="176" spans="9:9" s="14" customFormat="1" x14ac:dyDescent="0.25">
      <c r="I176" s="59"/>
    </row>
    <row r="177" spans="9:9" s="14" customFormat="1" x14ac:dyDescent="0.25">
      <c r="I177" s="59"/>
    </row>
    <row r="178" spans="9:9" s="14" customFormat="1" x14ac:dyDescent="0.25">
      <c r="I178" s="59"/>
    </row>
    <row r="179" spans="9:9" s="14" customFormat="1" x14ac:dyDescent="0.25">
      <c r="I179" s="59"/>
    </row>
    <row r="180" spans="9:9" s="14" customFormat="1" x14ac:dyDescent="0.25">
      <c r="I180" s="59"/>
    </row>
    <row r="181" spans="9:9" s="14" customFormat="1" x14ac:dyDescent="0.25">
      <c r="I181" s="59"/>
    </row>
    <row r="182" spans="9:9" s="14" customFormat="1" x14ac:dyDescent="0.25">
      <c r="I182" s="59"/>
    </row>
    <row r="183" spans="9:9" s="14" customFormat="1" x14ac:dyDescent="0.25">
      <c r="I183" s="59"/>
    </row>
    <row r="184" spans="9:9" s="14" customFormat="1" x14ac:dyDescent="0.25">
      <c r="I184" s="59"/>
    </row>
    <row r="185" spans="9:9" s="14" customFormat="1" x14ac:dyDescent="0.25">
      <c r="I185" s="59"/>
    </row>
    <row r="186" spans="9:9" s="14" customFormat="1" x14ac:dyDescent="0.25">
      <c r="I186" s="59"/>
    </row>
    <row r="187" spans="9:9" s="14" customFormat="1" x14ac:dyDescent="0.25">
      <c r="I187" s="59"/>
    </row>
    <row r="188" spans="9:9" s="14" customFormat="1" x14ac:dyDescent="0.25">
      <c r="I188" s="59"/>
    </row>
    <row r="189" spans="9:9" s="14" customFormat="1" x14ac:dyDescent="0.25">
      <c r="I189" s="59"/>
    </row>
    <row r="190" spans="9:9" s="14" customFormat="1" x14ac:dyDescent="0.25">
      <c r="I190" s="59"/>
    </row>
    <row r="191" spans="9:9" s="14" customFormat="1" x14ac:dyDescent="0.25">
      <c r="I191" s="59"/>
    </row>
    <row r="192" spans="9:9" s="14" customFormat="1" x14ac:dyDescent="0.25">
      <c r="I192" s="59"/>
    </row>
    <row r="193" spans="9:9" s="14" customFormat="1" x14ac:dyDescent="0.25">
      <c r="I193" s="59"/>
    </row>
    <row r="194" spans="9:9" s="14" customFormat="1" x14ac:dyDescent="0.25">
      <c r="I194" s="59"/>
    </row>
    <row r="195" spans="9:9" s="14" customFormat="1" x14ac:dyDescent="0.25">
      <c r="I195" s="59"/>
    </row>
    <row r="196" spans="9:9" s="14" customFormat="1" x14ac:dyDescent="0.25">
      <c r="I196" s="59"/>
    </row>
    <row r="197" spans="9:9" s="14" customFormat="1" x14ac:dyDescent="0.25">
      <c r="I197" s="59"/>
    </row>
    <row r="198" spans="9:9" s="14" customFormat="1" x14ac:dyDescent="0.25">
      <c r="I198" s="59"/>
    </row>
    <row r="199" spans="9:9" s="14" customFormat="1" x14ac:dyDescent="0.25">
      <c r="I199" s="59"/>
    </row>
    <row r="200" spans="9:9" s="14" customFormat="1" x14ac:dyDescent="0.25">
      <c r="I200" s="59"/>
    </row>
    <row r="201" spans="9:9" s="14" customFormat="1" x14ac:dyDescent="0.25">
      <c r="I201" s="59"/>
    </row>
    <row r="202" spans="9:9" s="14" customFormat="1" x14ac:dyDescent="0.25">
      <c r="I202" s="59"/>
    </row>
    <row r="203" spans="9:9" s="14" customFormat="1" x14ac:dyDescent="0.25">
      <c r="I203" s="59"/>
    </row>
    <row r="204" spans="9:9" s="14" customFormat="1" x14ac:dyDescent="0.25">
      <c r="I204" s="59"/>
    </row>
    <row r="205" spans="9:9" s="14" customFormat="1" x14ac:dyDescent="0.25">
      <c r="I205" s="59"/>
    </row>
    <row r="206" spans="9:9" s="14" customFormat="1" x14ac:dyDescent="0.25">
      <c r="I206" s="59"/>
    </row>
    <row r="207" spans="9:9" s="14" customFormat="1" x14ac:dyDescent="0.25">
      <c r="I207" s="59"/>
    </row>
    <row r="208" spans="9:9" s="14" customFormat="1" x14ac:dyDescent="0.25">
      <c r="I208" s="59"/>
    </row>
    <row r="209" spans="9:9" s="14" customFormat="1" x14ac:dyDescent="0.25">
      <c r="I209" s="59"/>
    </row>
    <row r="210" spans="9:9" s="14" customFormat="1" x14ac:dyDescent="0.25">
      <c r="I210" s="59"/>
    </row>
    <row r="211" spans="9:9" s="14" customFormat="1" x14ac:dyDescent="0.25">
      <c r="I211" s="59"/>
    </row>
    <row r="212" spans="9:9" s="14" customFormat="1" x14ac:dyDescent="0.25">
      <c r="I212" s="59"/>
    </row>
    <row r="213" spans="9:9" s="14" customFormat="1" x14ac:dyDescent="0.25">
      <c r="I213" s="59"/>
    </row>
    <row r="214" spans="9:9" s="14" customFormat="1" x14ac:dyDescent="0.25">
      <c r="I214" s="59"/>
    </row>
    <row r="215" spans="9:9" s="14" customFormat="1" x14ac:dyDescent="0.25">
      <c r="I215" s="59"/>
    </row>
    <row r="216" spans="9:9" s="14" customFormat="1" x14ac:dyDescent="0.25">
      <c r="I216" s="59"/>
    </row>
    <row r="217" spans="9:9" s="14" customFormat="1" x14ac:dyDescent="0.25">
      <c r="I217" s="59"/>
    </row>
    <row r="218" spans="9:9" s="14" customFormat="1" x14ac:dyDescent="0.25">
      <c r="I218" s="59"/>
    </row>
    <row r="219" spans="9:9" s="14" customFormat="1" x14ac:dyDescent="0.25">
      <c r="I219" s="59"/>
    </row>
    <row r="220" spans="9:9" s="14" customFormat="1" x14ac:dyDescent="0.25">
      <c r="I220" s="59"/>
    </row>
    <row r="221" spans="9:9" s="14" customFormat="1" x14ac:dyDescent="0.25">
      <c r="I221" s="59"/>
    </row>
    <row r="222" spans="9:9" s="14" customFormat="1" x14ac:dyDescent="0.25">
      <c r="I222" s="59"/>
    </row>
    <row r="223" spans="9:9" s="14" customFormat="1" x14ac:dyDescent="0.25">
      <c r="I223" s="59"/>
    </row>
    <row r="224" spans="9:9" s="14" customFormat="1" x14ac:dyDescent="0.25">
      <c r="I224" s="59"/>
    </row>
  </sheetData>
  <dataConsolidate/>
  <mergeCells count="35">
    <mergeCell ref="B52:H52"/>
    <mergeCell ref="C40:D40"/>
    <mergeCell ref="C41:D41"/>
    <mergeCell ref="B44:C44"/>
    <mergeCell ref="C45:D45"/>
    <mergeCell ref="C46:D46"/>
    <mergeCell ref="C47:D47"/>
    <mergeCell ref="C33:H34"/>
    <mergeCell ref="B38:C38"/>
    <mergeCell ref="C48:D48"/>
    <mergeCell ref="B50:B51"/>
    <mergeCell ref="C50:H51"/>
    <mergeCell ref="C39:D39"/>
    <mergeCell ref="B24:B25"/>
    <mergeCell ref="C24:H25"/>
    <mergeCell ref="B27:C27"/>
    <mergeCell ref="C28:D28"/>
    <mergeCell ref="F18:F19"/>
    <mergeCell ref="G18:G19"/>
    <mergeCell ref="C30:D30"/>
    <mergeCell ref="C31:D31"/>
    <mergeCell ref="B33:B34"/>
    <mergeCell ref="B17:C17"/>
    <mergeCell ref="C2:H3"/>
    <mergeCell ref="C7:H7"/>
    <mergeCell ref="B12:E13"/>
    <mergeCell ref="G12:G13"/>
    <mergeCell ref="H12:H13"/>
    <mergeCell ref="F9:G9"/>
    <mergeCell ref="C29:D29"/>
    <mergeCell ref="B18:B19"/>
    <mergeCell ref="C18:C19"/>
    <mergeCell ref="D18:D19"/>
    <mergeCell ref="E18:E19"/>
    <mergeCell ref="H18:H19"/>
  </mergeCells>
  <dataValidations count="1">
    <dataValidation type="list" allowBlank="1" showInputMessage="1" showErrorMessage="1" sqref="G40:G41">
      <formula1>$B$57:$B$58</formula1>
    </dataValidation>
  </dataValidations>
  <pageMargins left="0.7" right="0.7" top="0.75" bottom="0.75" header="0.3" footer="0.3"/>
  <pageSetup paperSize="9" scale="67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pageSetUpPr fitToPage="1"/>
  </sheetPr>
  <dimension ref="A1:AT224"/>
  <sheetViews>
    <sheetView workbookViewId="0">
      <selection activeCell="G42" sqref="G42"/>
    </sheetView>
  </sheetViews>
  <sheetFormatPr defaultRowHeight="15" x14ac:dyDescent="0.25"/>
  <cols>
    <col min="1" max="1" width="1.7109375" style="14" customWidth="1"/>
    <col min="2" max="2" width="30.85546875" customWidth="1"/>
    <col min="3" max="7" width="15.7109375" customWidth="1"/>
    <col min="8" max="8" width="18.5703125" customWidth="1"/>
    <col min="9" max="9" width="4.7109375" style="59" customWidth="1"/>
    <col min="10" max="46" width="8.85546875" style="14"/>
  </cols>
  <sheetData>
    <row r="1" spans="1:9" s="14" customFormat="1" x14ac:dyDescent="0.25">
      <c r="A1" s="43"/>
      <c r="B1" s="43"/>
      <c r="C1" s="43"/>
      <c r="D1" s="44"/>
      <c r="E1" s="43"/>
      <c r="F1" s="44"/>
      <c r="G1" s="44"/>
      <c r="I1" s="59"/>
    </row>
    <row r="2" spans="1:9" s="14" customFormat="1" ht="37.15" customHeight="1" x14ac:dyDescent="0.25">
      <c r="A2" s="43"/>
      <c r="B2" s="43"/>
      <c r="C2" s="108"/>
      <c r="D2" s="108"/>
      <c r="E2" s="108"/>
      <c r="F2" s="108"/>
      <c r="G2" s="108"/>
      <c r="H2" s="108"/>
      <c r="I2" s="59"/>
    </row>
    <row r="3" spans="1:9" s="14" customFormat="1" ht="5.45" customHeight="1" x14ac:dyDescent="0.25">
      <c r="A3" s="43"/>
      <c r="B3" s="43"/>
      <c r="C3" s="108"/>
      <c r="D3" s="108"/>
      <c r="E3" s="108"/>
      <c r="F3" s="108"/>
      <c r="G3" s="108"/>
      <c r="H3" s="108"/>
      <c r="I3" s="59"/>
    </row>
    <row r="4" spans="1:9" s="14" customFormat="1" x14ac:dyDescent="0.25">
      <c r="A4" s="43"/>
      <c r="B4" s="43"/>
      <c r="C4" s="43"/>
      <c r="D4" s="44"/>
      <c r="E4" s="43"/>
      <c r="F4" s="44"/>
      <c r="G4" s="44"/>
      <c r="I4" s="59"/>
    </row>
    <row r="5" spans="1:9" ht="15.75" thickBot="1" x14ac:dyDescent="0.3">
      <c r="A5" s="43"/>
      <c r="B5" s="1" t="s">
        <v>47</v>
      </c>
      <c r="C5" s="2"/>
      <c r="D5" s="3"/>
      <c r="E5" s="2"/>
      <c r="F5" s="3"/>
      <c r="G5" s="3"/>
      <c r="H5" s="3"/>
    </row>
    <row r="6" spans="1:9" s="14" customFormat="1" ht="15.75" thickTop="1" x14ac:dyDescent="0.25">
      <c r="A6" s="43"/>
      <c r="B6" s="18"/>
      <c r="C6" s="45"/>
      <c r="D6" s="46"/>
      <c r="E6" s="45"/>
      <c r="F6" s="46"/>
      <c r="G6" s="46"/>
      <c r="I6" s="59"/>
    </row>
    <row r="7" spans="1:9" s="14" customFormat="1" ht="25.15" customHeight="1" x14ac:dyDescent="0.25">
      <c r="A7" s="43"/>
      <c r="B7" s="47" t="s">
        <v>77</v>
      </c>
      <c r="C7" s="135"/>
      <c r="D7" s="136"/>
      <c r="E7" s="136"/>
      <c r="F7" s="136"/>
      <c r="G7" s="136"/>
      <c r="H7" s="137"/>
      <c r="I7" s="59"/>
    </row>
    <row r="8" spans="1:9" s="14" customFormat="1" ht="15.75" thickBot="1" x14ac:dyDescent="0.3">
      <c r="I8" s="59"/>
    </row>
    <row r="9" spans="1:9" s="14" customFormat="1" ht="28.15" customHeight="1" thickBot="1" x14ac:dyDescent="0.3">
      <c r="B9" s="68" t="s">
        <v>45</v>
      </c>
      <c r="C9" s="65"/>
      <c r="D9" s="66" t="s">
        <v>46</v>
      </c>
      <c r="E9" s="65"/>
      <c r="F9" s="138" t="s">
        <v>74</v>
      </c>
      <c r="G9" s="139"/>
      <c r="H9" s="67"/>
      <c r="I9" s="59"/>
    </row>
    <row r="10" spans="1:9" s="14" customFormat="1" ht="6.6" customHeight="1" x14ac:dyDescent="0.25">
      <c r="I10" s="59"/>
    </row>
    <row r="11" spans="1:9" s="14" customFormat="1" ht="29.45" customHeight="1" thickBot="1" x14ac:dyDescent="0.3">
      <c r="G11" s="61" t="s">
        <v>24</v>
      </c>
      <c r="H11" s="61" t="s">
        <v>8</v>
      </c>
      <c r="I11" s="59"/>
    </row>
    <row r="12" spans="1:9" s="14" customFormat="1" ht="19.149999999999999" customHeight="1" thickTop="1" x14ac:dyDescent="0.25">
      <c r="B12" s="123" t="s">
        <v>32</v>
      </c>
      <c r="C12" s="123"/>
      <c r="D12" s="123"/>
      <c r="E12" s="123"/>
      <c r="F12" s="57"/>
      <c r="G12" s="115" t="e">
        <f>+H12/$H$12</f>
        <v>#DIV/0!</v>
      </c>
      <c r="H12" s="117">
        <f>+H15+H36</f>
        <v>0</v>
      </c>
    </row>
    <row r="13" spans="1:9" s="14" customFormat="1" ht="31.15" customHeight="1" thickBot="1" x14ac:dyDescent="0.3">
      <c r="B13" s="124"/>
      <c r="C13" s="124"/>
      <c r="D13" s="124"/>
      <c r="E13" s="124"/>
      <c r="F13" s="58"/>
      <c r="G13" s="116"/>
      <c r="H13" s="118"/>
    </row>
    <row r="14" spans="1:9" s="14" customFormat="1" ht="16.5" thickTop="1" thickBot="1" x14ac:dyDescent="0.3">
      <c r="G14" s="56"/>
      <c r="I14" s="59"/>
    </row>
    <row r="15" spans="1:9" ht="33" customHeight="1" thickBot="1" x14ac:dyDescent="0.3">
      <c r="B15" s="6" t="s">
        <v>33</v>
      </c>
      <c r="C15" s="5"/>
      <c r="D15" s="5"/>
      <c r="E15" s="5"/>
      <c r="F15" s="5"/>
      <c r="G15" s="78" t="e">
        <f>+H15/$H$12</f>
        <v>#DIV/0!</v>
      </c>
      <c r="H15" s="55">
        <f>+H17+H27</f>
        <v>0</v>
      </c>
    </row>
    <row r="16" spans="1:9" s="14" customFormat="1" ht="8.4499999999999993" customHeight="1" x14ac:dyDescent="0.25">
      <c r="B16" s="17"/>
      <c r="C16" s="18"/>
      <c r="D16" s="18"/>
      <c r="E16" s="18"/>
      <c r="F16" s="18"/>
      <c r="G16" s="62"/>
      <c r="H16" s="63"/>
      <c r="I16" s="59"/>
    </row>
    <row r="17" spans="2:9" ht="23.45" customHeight="1" thickBot="1" x14ac:dyDescent="0.3">
      <c r="B17" s="134" t="s">
        <v>7</v>
      </c>
      <c r="C17" s="134"/>
      <c r="D17" s="4"/>
      <c r="E17" s="4"/>
      <c r="F17" s="4"/>
      <c r="G17" s="4"/>
      <c r="H17" s="9">
        <f>SUM(H20:H22)</f>
        <v>0</v>
      </c>
      <c r="I17" s="60"/>
    </row>
    <row r="18" spans="2:9" ht="15.6" customHeight="1" thickTop="1" x14ac:dyDescent="0.25">
      <c r="B18" s="141" t="s">
        <v>0</v>
      </c>
      <c r="C18" s="143" t="s">
        <v>39</v>
      </c>
      <c r="D18" s="143" t="s">
        <v>40</v>
      </c>
      <c r="E18" s="143" t="s">
        <v>44</v>
      </c>
      <c r="F18" s="143" t="s">
        <v>1</v>
      </c>
      <c r="G18" s="145" t="s">
        <v>27</v>
      </c>
      <c r="H18" s="145" t="s">
        <v>2</v>
      </c>
    </row>
    <row r="19" spans="2:9" x14ac:dyDescent="0.25">
      <c r="B19" s="142"/>
      <c r="C19" s="144"/>
      <c r="D19" s="144"/>
      <c r="E19" s="144"/>
      <c r="F19" s="144"/>
      <c r="G19" s="146"/>
      <c r="H19" s="146"/>
    </row>
    <row r="20" spans="2:9" x14ac:dyDescent="0.25">
      <c r="B20" s="20"/>
      <c r="C20" s="21"/>
      <c r="D20" s="21"/>
      <c r="E20" s="22"/>
      <c r="F20" s="23" t="e">
        <f>ROUND((C20*(1+0.223)*14+D20*21*11)/(48*E20),2)</f>
        <v>#DIV/0!</v>
      </c>
      <c r="G20" s="20"/>
      <c r="H20" s="105">
        <f>IF(G20="",0,$F20*G20)</f>
        <v>0</v>
      </c>
    </row>
    <row r="21" spans="2:9" x14ac:dyDescent="0.25">
      <c r="B21" s="25"/>
      <c r="C21" s="26"/>
      <c r="D21" s="26"/>
      <c r="E21" s="27"/>
      <c r="F21" s="28" t="e">
        <f>ROUND((C21*(1+0.223)*14+D21*21*11)/(48*E21),2)</f>
        <v>#DIV/0!</v>
      </c>
      <c r="G21" s="25"/>
      <c r="H21" s="29">
        <f>IF(G21="",0,$F21*G21)</f>
        <v>0</v>
      </c>
    </row>
    <row r="22" spans="2:9" x14ac:dyDescent="0.25">
      <c r="B22" s="25"/>
      <c r="C22" s="26"/>
      <c r="D22" s="26"/>
      <c r="E22" s="27"/>
      <c r="F22" s="28" t="e">
        <f>ROUND((C22*(1+0.223)*14+D22*21*11)/(48*E22),2)</f>
        <v>#DIV/0!</v>
      </c>
      <c r="G22" s="25"/>
      <c r="H22" s="52">
        <f>IF(G22="",0,$F22*G22)</f>
        <v>0</v>
      </c>
    </row>
    <row r="23" spans="2:9" x14ac:dyDescent="0.25">
      <c r="B23" s="11"/>
      <c r="C23" s="12"/>
      <c r="D23" s="12"/>
      <c r="E23" s="11"/>
      <c r="F23" s="13"/>
      <c r="G23" s="11"/>
      <c r="H23" s="10"/>
    </row>
    <row r="24" spans="2:9" ht="14.45" customHeight="1" x14ac:dyDescent="0.25">
      <c r="B24" s="132" t="s">
        <v>34</v>
      </c>
      <c r="C24" s="147"/>
      <c r="D24" s="148"/>
      <c r="E24" s="148"/>
      <c r="F24" s="148"/>
      <c r="G24" s="148"/>
      <c r="H24" s="149"/>
    </row>
    <row r="25" spans="2:9" ht="30.6" customHeight="1" x14ac:dyDescent="0.25">
      <c r="B25" s="133"/>
      <c r="C25" s="150"/>
      <c r="D25" s="151"/>
      <c r="E25" s="151"/>
      <c r="F25" s="151"/>
      <c r="G25" s="151"/>
      <c r="H25" s="152"/>
    </row>
    <row r="26" spans="2:9" s="14" customFormat="1" ht="6.6" customHeight="1" x14ac:dyDescent="0.25">
      <c r="B26" s="54"/>
      <c r="C26" s="54"/>
      <c r="D26" s="54"/>
      <c r="E26" s="54"/>
      <c r="F26" s="54"/>
      <c r="G26" s="54"/>
      <c r="H26" s="54"/>
      <c r="I26" s="59"/>
    </row>
    <row r="27" spans="2:9" ht="23.45" customHeight="1" thickBot="1" x14ac:dyDescent="0.3">
      <c r="B27" s="134" t="s">
        <v>9</v>
      </c>
      <c r="C27" s="134"/>
      <c r="D27" s="4"/>
      <c r="E27" s="4"/>
      <c r="F27" s="4"/>
      <c r="G27" s="4"/>
      <c r="H27" s="9">
        <f>SUM(H29:H31)</f>
        <v>0</v>
      </c>
    </row>
    <row r="28" spans="2:9" ht="24.75" thickTop="1" x14ac:dyDescent="0.25">
      <c r="B28" s="8" t="s">
        <v>10</v>
      </c>
      <c r="C28" s="145" t="s">
        <v>11</v>
      </c>
      <c r="D28" s="145"/>
      <c r="E28" s="64" t="s">
        <v>12</v>
      </c>
      <c r="F28" s="64" t="s">
        <v>13</v>
      </c>
      <c r="G28" s="64" t="s">
        <v>82</v>
      </c>
      <c r="H28" s="64" t="s">
        <v>2</v>
      </c>
    </row>
    <row r="29" spans="2:9" ht="34.15" customHeight="1" x14ac:dyDescent="0.25">
      <c r="B29" s="30"/>
      <c r="C29" s="140"/>
      <c r="D29" s="140"/>
      <c r="E29" s="31"/>
      <c r="F29" s="22"/>
      <c r="G29" s="32"/>
      <c r="H29" s="24">
        <f>+F29*G29</f>
        <v>0</v>
      </c>
    </row>
    <row r="30" spans="2:9" ht="34.15" hidden="1" customHeight="1" x14ac:dyDescent="0.25">
      <c r="B30" s="53"/>
      <c r="C30" s="130"/>
      <c r="D30" s="130"/>
      <c r="E30" s="49"/>
      <c r="F30" s="50"/>
      <c r="G30" s="51"/>
      <c r="H30" s="52">
        <f>+F30*G30</f>
        <v>0</v>
      </c>
    </row>
    <row r="31" spans="2:9" ht="34.15" hidden="1" customHeight="1" x14ac:dyDescent="0.25">
      <c r="B31" s="33"/>
      <c r="C31" s="131"/>
      <c r="D31" s="131"/>
      <c r="E31" s="34"/>
      <c r="F31" s="27"/>
      <c r="G31" s="35"/>
      <c r="H31" s="29">
        <f>+F31*G31</f>
        <v>0</v>
      </c>
    </row>
    <row r="32" spans="2:9" s="14" customFormat="1" ht="10.15" customHeight="1" x14ac:dyDescent="0.25">
      <c r="I32" s="59"/>
    </row>
    <row r="33" spans="2:9" s="14" customFormat="1" ht="20.45" customHeight="1" x14ac:dyDescent="0.25">
      <c r="B33" s="132" t="s">
        <v>43</v>
      </c>
      <c r="C33" s="147"/>
      <c r="D33" s="148"/>
      <c r="E33" s="148"/>
      <c r="F33" s="148"/>
      <c r="G33" s="148"/>
      <c r="H33" s="149"/>
      <c r="I33" s="59"/>
    </row>
    <row r="34" spans="2:9" s="14" customFormat="1" ht="20.45" customHeight="1" x14ac:dyDescent="0.25">
      <c r="B34" s="133"/>
      <c r="C34" s="150"/>
      <c r="D34" s="151"/>
      <c r="E34" s="151"/>
      <c r="F34" s="151"/>
      <c r="G34" s="151"/>
      <c r="H34" s="152"/>
      <c r="I34" s="59"/>
    </row>
    <row r="35" spans="2:9" s="14" customFormat="1" ht="16.149999999999999" customHeight="1" thickBot="1" x14ac:dyDescent="0.3">
      <c r="I35" s="59"/>
    </row>
    <row r="36" spans="2:9" ht="33" customHeight="1" thickBot="1" x14ac:dyDescent="0.3">
      <c r="B36" s="6" t="s">
        <v>35</v>
      </c>
      <c r="C36" s="5"/>
      <c r="D36" s="5"/>
      <c r="E36" s="5"/>
      <c r="F36" s="5"/>
      <c r="G36" s="78" t="e">
        <f>+H36/$H$12</f>
        <v>#DIV/0!</v>
      </c>
      <c r="H36" s="55">
        <f>+H38+H44</f>
        <v>0</v>
      </c>
    </row>
    <row r="37" spans="2:9" s="14" customFormat="1" ht="7.9" customHeight="1" x14ac:dyDescent="0.25">
      <c r="B37" s="17"/>
      <c r="C37" s="18"/>
      <c r="D37" s="18"/>
      <c r="E37" s="18"/>
      <c r="F37" s="18"/>
      <c r="G37" s="18"/>
      <c r="H37" s="19"/>
      <c r="I37" s="59"/>
    </row>
    <row r="38" spans="2:9" ht="23.45" customHeight="1" thickBot="1" x14ac:dyDescent="0.3">
      <c r="B38" s="134" t="s">
        <v>18</v>
      </c>
      <c r="C38" s="134"/>
      <c r="D38" s="4"/>
      <c r="E38" s="4"/>
      <c r="F38" s="4"/>
      <c r="G38" s="4"/>
      <c r="H38" s="9">
        <f>SUM(H40:H41)</f>
        <v>0</v>
      </c>
    </row>
    <row r="39" spans="2:9" ht="24.75" thickTop="1" x14ac:dyDescent="0.25">
      <c r="B39" s="8" t="s">
        <v>10</v>
      </c>
      <c r="C39" s="153" t="s">
        <v>11</v>
      </c>
      <c r="D39" s="153"/>
      <c r="E39" s="64" t="s">
        <v>13</v>
      </c>
      <c r="F39" s="64" t="s">
        <v>83</v>
      </c>
      <c r="G39" s="64" t="s">
        <v>48</v>
      </c>
      <c r="H39" s="64" t="s">
        <v>2</v>
      </c>
    </row>
    <row r="40" spans="2:9" x14ac:dyDescent="0.25">
      <c r="B40" s="40" t="s">
        <v>19</v>
      </c>
      <c r="C40" s="155"/>
      <c r="D40" s="156"/>
      <c r="E40" s="75">
        <f>+C9</f>
        <v>0</v>
      </c>
      <c r="F40" s="71"/>
      <c r="G40" s="73"/>
      <c r="H40" s="69">
        <f>+E40*(IF(F40&lt;30,F40,30))*(IF(G40="sim",1.23,1))</f>
        <v>0</v>
      </c>
    </row>
    <row r="41" spans="2:9" x14ac:dyDescent="0.25">
      <c r="B41" s="41" t="s">
        <v>20</v>
      </c>
      <c r="C41" s="157"/>
      <c r="D41" s="158"/>
      <c r="E41" s="76">
        <f>+E9</f>
        <v>0</v>
      </c>
      <c r="F41" s="72"/>
      <c r="G41" s="74"/>
      <c r="H41" s="107">
        <f>+E41*(IF(F41&lt;30,F41,30))*(IF(G41="sim",1.23,1))</f>
        <v>0</v>
      </c>
    </row>
    <row r="42" spans="2:9" x14ac:dyDescent="0.25">
      <c r="B42" s="11"/>
      <c r="C42" s="12"/>
      <c r="D42" s="12"/>
      <c r="E42" s="11"/>
      <c r="F42" s="13"/>
      <c r="G42" s="11"/>
      <c r="H42" s="10"/>
    </row>
    <row r="43" spans="2:9" s="14" customFormat="1" ht="7.9" customHeight="1" x14ac:dyDescent="0.25">
      <c r="B43" s="15"/>
      <c r="C43" s="16"/>
      <c r="D43" s="16"/>
      <c r="E43" s="13"/>
      <c r="F43" s="13"/>
      <c r="G43" s="13"/>
      <c r="H43" s="13"/>
      <c r="I43" s="59"/>
    </row>
    <row r="44" spans="2:9" ht="23.45" customHeight="1" thickBot="1" x14ac:dyDescent="0.3">
      <c r="B44" s="134" t="s">
        <v>21</v>
      </c>
      <c r="C44" s="134"/>
      <c r="D44" s="4"/>
      <c r="E44" s="4"/>
      <c r="F44" s="4"/>
      <c r="G44" s="4"/>
      <c r="H44" s="9">
        <f>SUM(H46:H48)</f>
        <v>0</v>
      </c>
    </row>
    <row r="45" spans="2:9" ht="24.75" thickTop="1" x14ac:dyDescent="0.25">
      <c r="B45" s="8" t="s">
        <v>10</v>
      </c>
      <c r="C45" s="145" t="s">
        <v>11</v>
      </c>
      <c r="D45" s="145"/>
      <c r="E45" s="64" t="s">
        <v>12</v>
      </c>
      <c r="F45" s="64" t="s">
        <v>13</v>
      </c>
      <c r="G45" s="64" t="s">
        <v>82</v>
      </c>
      <c r="H45" s="64" t="s">
        <v>2</v>
      </c>
    </row>
    <row r="46" spans="2:9" x14ac:dyDescent="0.25">
      <c r="B46" s="39" t="s">
        <v>25</v>
      </c>
      <c r="C46" s="140"/>
      <c r="D46" s="140"/>
      <c r="E46" s="36"/>
      <c r="F46" s="37"/>
      <c r="G46" s="70">
        <f>+H9</f>
        <v>0</v>
      </c>
      <c r="H46" s="24">
        <f>+F46*G46</f>
        <v>0</v>
      </c>
    </row>
    <row r="47" spans="2:9" ht="34.15" hidden="1" customHeight="1" x14ac:dyDescent="0.25">
      <c r="B47" s="48"/>
      <c r="C47" s="131"/>
      <c r="D47" s="131"/>
      <c r="E47" s="42"/>
      <c r="F47" s="38"/>
      <c r="G47" s="35"/>
      <c r="H47" s="29">
        <f>+F47*G47</f>
        <v>0</v>
      </c>
    </row>
    <row r="48" spans="2:9" ht="22.15" customHeight="1" x14ac:dyDescent="0.25">
      <c r="B48" s="48"/>
      <c r="C48" s="131"/>
      <c r="D48" s="131"/>
      <c r="E48" s="34"/>
      <c r="F48" s="38"/>
      <c r="G48" s="35"/>
      <c r="H48" s="29">
        <f>+F48*G48</f>
        <v>0</v>
      </c>
    </row>
    <row r="49" spans="2:9" s="14" customFormat="1" x14ac:dyDescent="0.25">
      <c r="I49" s="59"/>
    </row>
    <row r="50" spans="2:9" s="14" customFormat="1" x14ac:dyDescent="0.25">
      <c r="B50" s="132" t="s">
        <v>42</v>
      </c>
      <c r="C50" s="147"/>
      <c r="D50" s="148"/>
      <c r="E50" s="148"/>
      <c r="F50" s="148"/>
      <c r="G50" s="148"/>
      <c r="H50" s="149"/>
      <c r="I50" s="59"/>
    </row>
    <row r="51" spans="2:9" s="14" customFormat="1" ht="45" customHeight="1" x14ac:dyDescent="0.25">
      <c r="B51" s="133"/>
      <c r="C51" s="150"/>
      <c r="D51" s="151"/>
      <c r="E51" s="151"/>
      <c r="F51" s="151"/>
      <c r="G51" s="151"/>
      <c r="H51" s="152"/>
      <c r="I51" s="59"/>
    </row>
    <row r="52" spans="2:9" s="14" customFormat="1" ht="123" customHeight="1" x14ac:dyDescent="0.25">
      <c r="B52" s="154"/>
      <c r="C52" s="154"/>
      <c r="D52" s="154"/>
      <c r="E52" s="154"/>
      <c r="F52" s="154"/>
      <c r="G52" s="154"/>
      <c r="H52" s="154"/>
      <c r="I52" s="59"/>
    </row>
    <row r="53" spans="2:9" s="14" customFormat="1" x14ac:dyDescent="0.25">
      <c r="I53" s="59"/>
    </row>
    <row r="54" spans="2:9" s="14" customFormat="1" x14ac:dyDescent="0.25">
      <c r="I54" s="59"/>
    </row>
    <row r="55" spans="2:9" s="14" customFormat="1" x14ac:dyDescent="0.25">
      <c r="I55" s="59"/>
    </row>
    <row r="56" spans="2:9" s="14" customFormat="1" x14ac:dyDescent="0.25">
      <c r="I56" s="59"/>
    </row>
    <row r="57" spans="2:9" s="14" customFormat="1" x14ac:dyDescent="0.25">
      <c r="B57" s="14" t="s">
        <v>28</v>
      </c>
      <c r="I57" s="59"/>
    </row>
    <row r="58" spans="2:9" s="14" customFormat="1" x14ac:dyDescent="0.25">
      <c r="B58" s="14" t="s">
        <v>49</v>
      </c>
      <c r="I58" s="59"/>
    </row>
    <row r="59" spans="2:9" s="14" customFormat="1" x14ac:dyDescent="0.25">
      <c r="I59" s="59"/>
    </row>
    <row r="60" spans="2:9" s="14" customFormat="1" x14ac:dyDescent="0.25">
      <c r="I60" s="59"/>
    </row>
    <row r="61" spans="2:9" s="14" customFormat="1" x14ac:dyDescent="0.25">
      <c r="I61" s="59"/>
    </row>
    <row r="62" spans="2:9" s="14" customFormat="1" x14ac:dyDescent="0.25">
      <c r="I62" s="59"/>
    </row>
    <row r="63" spans="2:9" s="14" customFormat="1" x14ac:dyDescent="0.25">
      <c r="I63" s="59"/>
    </row>
    <row r="64" spans="2:9" s="14" customFormat="1" x14ac:dyDescent="0.25">
      <c r="I64" s="59"/>
    </row>
    <row r="65" spans="9:9" s="14" customFormat="1" x14ac:dyDescent="0.25">
      <c r="I65" s="59"/>
    </row>
    <row r="66" spans="9:9" s="14" customFormat="1" x14ac:dyDescent="0.25">
      <c r="I66" s="59"/>
    </row>
    <row r="67" spans="9:9" s="14" customFormat="1" x14ac:dyDescent="0.25">
      <c r="I67" s="59"/>
    </row>
    <row r="68" spans="9:9" s="14" customFormat="1" x14ac:dyDescent="0.25">
      <c r="I68" s="59"/>
    </row>
    <row r="69" spans="9:9" s="14" customFormat="1" x14ac:dyDescent="0.25">
      <c r="I69" s="59"/>
    </row>
    <row r="70" spans="9:9" s="14" customFormat="1" x14ac:dyDescent="0.25">
      <c r="I70" s="59"/>
    </row>
    <row r="71" spans="9:9" s="14" customFormat="1" x14ac:dyDescent="0.25">
      <c r="I71" s="59"/>
    </row>
    <row r="72" spans="9:9" s="14" customFormat="1" x14ac:dyDescent="0.25">
      <c r="I72" s="59"/>
    </row>
    <row r="73" spans="9:9" s="14" customFormat="1" x14ac:dyDescent="0.25">
      <c r="I73" s="59"/>
    </row>
    <row r="74" spans="9:9" s="14" customFormat="1" x14ac:dyDescent="0.25">
      <c r="I74" s="59"/>
    </row>
    <row r="75" spans="9:9" s="14" customFormat="1" x14ac:dyDescent="0.25">
      <c r="I75" s="59"/>
    </row>
    <row r="76" spans="9:9" s="14" customFormat="1" x14ac:dyDescent="0.25">
      <c r="I76" s="59"/>
    </row>
    <row r="77" spans="9:9" s="14" customFormat="1" x14ac:dyDescent="0.25">
      <c r="I77" s="59"/>
    </row>
    <row r="78" spans="9:9" s="14" customFormat="1" x14ac:dyDescent="0.25">
      <c r="I78" s="59"/>
    </row>
    <row r="79" spans="9:9" s="14" customFormat="1" x14ac:dyDescent="0.25">
      <c r="I79" s="59"/>
    </row>
    <row r="80" spans="9:9" s="14" customFormat="1" x14ac:dyDescent="0.25">
      <c r="I80" s="59"/>
    </row>
    <row r="81" spans="9:9" s="14" customFormat="1" x14ac:dyDescent="0.25">
      <c r="I81" s="59"/>
    </row>
    <row r="82" spans="9:9" s="14" customFormat="1" x14ac:dyDescent="0.25">
      <c r="I82" s="59"/>
    </row>
    <row r="83" spans="9:9" s="14" customFormat="1" x14ac:dyDescent="0.25">
      <c r="I83" s="59"/>
    </row>
    <row r="84" spans="9:9" s="14" customFormat="1" x14ac:dyDescent="0.25">
      <c r="I84" s="59"/>
    </row>
    <row r="85" spans="9:9" s="14" customFormat="1" x14ac:dyDescent="0.25">
      <c r="I85" s="59"/>
    </row>
    <row r="86" spans="9:9" s="14" customFormat="1" x14ac:dyDescent="0.25">
      <c r="I86" s="59"/>
    </row>
    <row r="87" spans="9:9" s="14" customFormat="1" x14ac:dyDescent="0.25">
      <c r="I87" s="59"/>
    </row>
    <row r="88" spans="9:9" s="14" customFormat="1" x14ac:dyDescent="0.25">
      <c r="I88" s="59"/>
    </row>
    <row r="89" spans="9:9" s="14" customFormat="1" x14ac:dyDescent="0.25">
      <c r="I89" s="59"/>
    </row>
    <row r="90" spans="9:9" s="14" customFormat="1" x14ac:dyDescent="0.25">
      <c r="I90" s="59"/>
    </row>
    <row r="91" spans="9:9" s="14" customFormat="1" x14ac:dyDescent="0.25">
      <c r="I91" s="59"/>
    </row>
    <row r="92" spans="9:9" s="14" customFormat="1" x14ac:dyDescent="0.25">
      <c r="I92" s="59"/>
    </row>
    <row r="93" spans="9:9" s="14" customFormat="1" x14ac:dyDescent="0.25">
      <c r="I93" s="59"/>
    </row>
    <row r="94" spans="9:9" s="14" customFormat="1" x14ac:dyDescent="0.25">
      <c r="I94" s="59"/>
    </row>
    <row r="95" spans="9:9" s="14" customFormat="1" x14ac:dyDescent="0.25">
      <c r="I95" s="59"/>
    </row>
    <row r="96" spans="9:9" s="14" customFormat="1" x14ac:dyDescent="0.25">
      <c r="I96" s="59"/>
    </row>
    <row r="97" spans="9:9" s="14" customFormat="1" x14ac:dyDescent="0.25">
      <c r="I97" s="59"/>
    </row>
    <row r="98" spans="9:9" s="14" customFormat="1" x14ac:dyDescent="0.25">
      <c r="I98" s="59"/>
    </row>
    <row r="99" spans="9:9" s="14" customFormat="1" x14ac:dyDescent="0.25">
      <c r="I99" s="59"/>
    </row>
    <row r="100" spans="9:9" s="14" customFormat="1" x14ac:dyDescent="0.25">
      <c r="I100" s="59"/>
    </row>
    <row r="101" spans="9:9" s="14" customFormat="1" x14ac:dyDescent="0.25">
      <c r="I101" s="59"/>
    </row>
    <row r="102" spans="9:9" s="14" customFormat="1" x14ac:dyDescent="0.25">
      <c r="I102" s="59"/>
    </row>
    <row r="103" spans="9:9" s="14" customFormat="1" x14ac:dyDescent="0.25">
      <c r="I103" s="59"/>
    </row>
    <row r="104" spans="9:9" s="14" customFormat="1" x14ac:dyDescent="0.25">
      <c r="I104" s="59"/>
    </row>
    <row r="105" spans="9:9" s="14" customFormat="1" x14ac:dyDescent="0.25">
      <c r="I105" s="59"/>
    </row>
    <row r="106" spans="9:9" s="14" customFormat="1" x14ac:dyDescent="0.25">
      <c r="I106" s="59"/>
    </row>
    <row r="107" spans="9:9" s="14" customFormat="1" x14ac:dyDescent="0.25">
      <c r="I107" s="59"/>
    </row>
    <row r="108" spans="9:9" s="14" customFormat="1" x14ac:dyDescent="0.25">
      <c r="I108" s="59"/>
    </row>
    <row r="109" spans="9:9" s="14" customFormat="1" x14ac:dyDescent="0.25">
      <c r="I109" s="59"/>
    </row>
    <row r="110" spans="9:9" s="14" customFormat="1" x14ac:dyDescent="0.25">
      <c r="I110" s="59"/>
    </row>
    <row r="111" spans="9:9" s="14" customFormat="1" x14ac:dyDescent="0.25">
      <c r="I111" s="59"/>
    </row>
    <row r="112" spans="9:9" s="14" customFormat="1" x14ac:dyDescent="0.25">
      <c r="I112" s="59"/>
    </row>
    <row r="113" spans="9:9" s="14" customFormat="1" x14ac:dyDescent="0.25">
      <c r="I113" s="59"/>
    </row>
    <row r="114" spans="9:9" s="14" customFormat="1" x14ac:dyDescent="0.25">
      <c r="I114" s="59"/>
    </row>
    <row r="115" spans="9:9" s="14" customFormat="1" x14ac:dyDescent="0.25">
      <c r="I115" s="59"/>
    </row>
    <row r="116" spans="9:9" s="14" customFormat="1" x14ac:dyDescent="0.25">
      <c r="I116" s="59"/>
    </row>
    <row r="117" spans="9:9" s="14" customFormat="1" x14ac:dyDescent="0.25">
      <c r="I117" s="59"/>
    </row>
    <row r="118" spans="9:9" s="14" customFormat="1" x14ac:dyDescent="0.25">
      <c r="I118" s="59"/>
    </row>
    <row r="119" spans="9:9" s="14" customFormat="1" x14ac:dyDescent="0.25">
      <c r="I119" s="59"/>
    </row>
    <row r="120" spans="9:9" s="14" customFormat="1" x14ac:dyDescent="0.25">
      <c r="I120" s="59"/>
    </row>
    <row r="121" spans="9:9" s="14" customFormat="1" x14ac:dyDescent="0.25">
      <c r="I121" s="59"/>
    </row>
    <row r="122" spans="9:9" s="14" customFormat="1" x14ac:dyDescent="0.25">
      <c r="I122" s="59"/>
    </row>
    <row r="123" spans="9:9" s="14" customFormat="1" x14ac:dyDescent="0.25">
      <c r="I123" s="59"/>
    </row>
    <row r="124" spans="9:9" s="14" customFormat="1" x14ac:dyDescent="0.25">
      <c r="I124" s="59"/>
    </row>
    <row r="125" spans="9:9" s="14" customFormat="1" x14ac:dyDescent="0.25">
      <c r="I125" s="59"/>
    </row>
    <row r="126" spans="9:9" s="14" customFormat="1" x14ac:dyDescent="0.25">
      <c r="I126" s="59"/>
    </row>
    <row r="127" spans="9:9" s="14" customFormat="1" x14ac:dyDescent="0.25">
      <c r="I127" s="59"/>
    </row>
    <row r="128" spans="9:9" s="14" customFormat="1" x14ac:dyDescent="0.25">
      <c r="I128" s="59"/>
    </row>
    <row r="129" spans="9:9" s="14" customFormat="1" x14ac:dyDescent="0.25">
      <c r="I129" s="59"/>
    </row>
    <row r="130" spans="9:9" s="14" customFormat="1" x14ac:dyDescent="0.25">
      <c r="I130" s="59"/>
    </row>
    <row r="131" spans="9:9" s="14" customFormat="1" x14ac:dyDescent="0.25">
      <c r="I131" s="59"/>
    </row>
    <row r="132" spans="9:9" s="14" customFormat="1" x14ac:dyDescent="0.25">
      <c r="I132" s="59"/>
    </row>
    <row r="133" spans="9:9" s="14" customFormat="1" x14ac:dyDescent="0.25">
      <c r="I133" s="59"/>
    </row>
    <row r="134" spans="9:9" s="14" customFormat="1" x14ac:dyDescent="0.25">
      <c r="I134" s="59"/>
    </row>
    <row r="135" spans="9:9" s="14" customFormat="1" x14ac:dyDescent="0.25">
      <c r="I135" s="59"/>
    </row>
    <row r="136" spans="9:9" s="14" customFormat="1" x14ac:dyDescent="0.25">
      <c r="I136" s="59"/>
    </row>
    <row r="137" spans="9:9" s="14" customFormat="1" x14ac:dyDescent="0.25">
      <c r="I137" s="59"/>
    </row>
    <row r="138" spans="9:9" s="14" customFormat="1" x14ac:dyDescent="0.25">
      <c r="I138" s="59"/>
    </row>
    <row r="139" spans="9:9" s="14" customFormat="1" x14ac:dyDescent="0.25">
      <c r="I139" s="59"/>
    </row>
    <row r="140" spans="9:9" s="14" customFormat="1" x14ac:dyDescent="0.25">
      <c r="I140" s="59"/>
    </row>
    <row r="141" spans="9:9" s="14" customFormat="1" x14ac:dyDescent="0.25">
      <c r="I141" s="59"/>
    </row>
    <row r="142" spans="9:9" s="14" customFormat="1" x14ac:dyDescent="0.25">
      <c r="I142" s="59"/>
    </row>
    <row r="143" spans="9:9" s="14" customFormat="1" x14ac:dyDescent="0.25">
      <c r="I143" s="59"/>
    </row>
    <row r="144" spans="9:9" s="14" customFormat="1" x14ac:dyDescent="0.25">
      <c r="I144" s="59"/>
    </row>
    <row r="145" spans="9:9" s="14" customFormat="1" x14ac:dyDescent="0.25">
      <c r="I145" s="59"/>
    </row>
    <row r="146" spans="9:9" s="14" customFormat="1" x14ac:dyDescent="0.25">
      <c r="I146" s="59"/>
    </row>
    <row r="147" spans="9:9" s="14" customFormat="1" x14ac:dyDescent="0.25">
      <c r="I147" s="59"/>
    </row>
    <row r="148" spans="9:9" s="14" customFormat="1" x14ac:dyDescent="0.25">
      <c r="I148" s="59"/>
    </row>
    <row r="149" spans="9:9" s="14" customFormat="1" x14ac:dyDescent="0.25">
      <c r="I149" s="59"/>
    </row>
    <row r="150" spans="9:9" s="14" customFormat="1" x14ac:dyDescent="0.25">
      <c r="I150" s="59"/>
    </row>
    <row r="151" spans="9:9" s="14" customFormat="1" x14ac:dyDescent="0.25">
      <c r="I151" s="59"/>
    </row>
    <row r="152" spans="9:9" s="14" customFormat="1" x14ac:dyDescent="0.25">
      <c r="I152" s="59"/>
    </row>
    <row r="153" spans="9:9" s="14" customFormat="1" x14ac:dyDescent="0.25">
      <c r="I153" s="59"/>
    </row>
    <row r="154" spans="9:9" s="14" customFormat="1" x14ac:dyDescent="0.25">
      <c r="I154" s="59"/>
    </row>
    <row r="155" spans="9:9" s="14" customFormat="1" x14ac:dyDescent="0.25">
      <c r="I155" s="59"/>
    </row>
    <row r="156" spans="9:9" s="14" customFormat="1" x14ac:dyDescent="0.25">
      <c r="I156" s="59"/>
    </row>
    <row r="157" spans="9:9" s="14" customFormat="1" x14ac:dyDescent="0.25">
      <c r="I157" s="59"/>
    </row>
    <row r="158" spans="9:9" s="14" customFormat="1" x14ac:dyDescent="0.25">
      <c r="I158" s="59"/>
    </row>
    <row r="159" spans="9:9" s="14" customFormat="1" x14ac:dyDescent="0.25">
      <c r="I159" s="59"/>
    </row>
    <row r="160" spans="9:9" s="14" customFormat="1" x14ac:dyDescent="0.25">
      <c r="I160" s="59"/>
    </row>
    <row r="161" spans="9:9" s="14" customFormat="1" x14ac:dyDescent="0.25">
      <c r="I161" s="59"/>
    </row>
    <row r="162" spans="9:9" s="14" customFormat="1" x14ac:dyDescent="0.25">
      <c r="I162" s="59"/>
    </row>
    <row r="163" spans="9:9" s="14" customFormat="1" x14ac:dyDescent="0.25">
      <c r="I163" s="59"/>
    </row>
    <row r="164" spans="9:9" s="14" customFormat="1" x14ac:dyDescent="0.25">
      <c r="I164" s="59"/>
    </row>
    <row r="165" spans="9:9" s="14" customFormat="1" x14ac:dyDescent="0.25">
      <c r="I165" s="59"/>
    </row>
    <row r="166" spans="9:9" s="14" customFormat="1" x14ac:dyDescent="0.25">
      <c r="I166" s="59"/>
    </row>
    <row r="167" spans="9:9" s="14" customFormat="1" x14ac:dyDescent="0.25">
      <c r="I167" s="59"/>
    </row>
    <row r="168" spans="9:9" s="14" customFormat="1" x14ac:dyDescent="0.25">
      <c r="I168" s="59"/>
    </row>
    <row r="169" spans="9:9" s="14" customFormat="1" x14ac:dyDescent="0.25">
      <c r="I169" s="59"/>
    </row>
    <row r="170" spans="9:9" s="14" customFormat="1" x14ac:dyDescent="0.25">
      <c r="I170" s="59"/>
    </row>
    <row r="171" spans="9:9" s="14" customFormat="1" x14ac:dyDescent="0.25">
      <c r="I171" s="59"/>
    </row>
    <row r="172" spans="9:9" s="14" customFormat="1" x14ac:dyDescent="0.25">
      <c r="I172" s="59"/>
    </row>
    <row r="173" spans="9:9" s="14" customFormat="1" x14ac:dyDescent="0.25">
      <c r="I173" s="59"/>
    </row>
    <row r="174" spans="9:9" s="14" customFormat="1" x14ac:dyDescent="0.25">
      <c r="I174" s="59"/>
    </row>
    <row r="175" spans="9:9" s="14" customFormat="1" x14ac:dyDescent="0.25">
      <c r="I175" s="59"/>
    </row>
    <row r="176" spans="9:9" s="14" customFormat="1" x14ac:dyDescent="0.25">
      <c r="I176" s="59"/>
    </row>
    <row r="177" spans="9:9" s="14" customFormat="1" x14ac:dyDescent="0.25">
      <c r="I177" s="59"/>
    </row>
    <row r="178" spans="9:9" s="14" customFormat="1" x14ac:dyDescent="0.25">
      <c r="I178" s="59"/>
    </row>
    <row r="179" spans="9:9" s="14" customFormat="1" x14ac:dyDescent="0.25">
      <c r="I179" s="59"/>
    </row>
    <row r="180" spans="9:9" s="14" customFormat="1" x14ac:dyDescent="0.25">
      <c r="I180" s="59"/>
    </row>
    <row r="181" spans="9:9" s="14" customFormat="1" x14ac:dyDescent="0.25">
      <c r="I181" s="59"/>
    </row>
    <row r="182" spans="9:9" s="14" customFormat="1" x14ac:dyDescent="0.25">
      <c r="I182" s="59"/>
    </row>
    <row r="183" spans="9:9" s="14" customFormat="1" x14ac:dyDescent="0.25">
      <c r="I183" s="59"/>
    </row>
    <row r="184" spans="9:9" s="14" customFormat="1" x14ac:dyDescent="0.25">
      <c r="I184" s="59"/>
    </row>
    <row r="185" spans="9:9" s="14" customFormat="1" x14ac:dyDescent="0.25">
      <c r="I185" s="59"/>
    </row>
    <row r="186" spans="9:9" s="14" customFormat="1" x14ac:dyDescent="0.25">
      <c r="I186" s="59"/>
    </row>
    <row r="187" spans="9:9" s="14" customFormat="1" x14ac:dyDescent="0.25">
      <c r="I187" s="59"/>
    </row>
    <row r="188" spans="9:9" s="14" customFormat="1" x14ac:dyDescent="0.25">
      <c r="I188" s="59"/>
    </row>
    <row r="189" spans="9:9" s="14" customFormat="1" x14ac:dyDescent="0.25">
      <c r="I189" s="59"/>
    </row>
    <row r="190" spans="9:9" s="14" customFormat="1" x14ac:dyDescent="0.25">
      <c r="I190" s="59"/>
    </row>
    <row r="191" spans="9:9" s="14" customFormat="1" x14ac:dyDescent="0.25">
      <c r="I191" s="59"/>
    </row>
    <row r="192" spans="9:9" s="14" customFormat="1" x14ac:dyDescent="0.25">
      <c r="I192" s="59"/>
    </row>
    <row r="193" spans="9:9" s="14" customFormat="1" x14ac:dyDescent="0.25">
      <c r="I193" s="59"/>
    </row>
    <row r="194" spans="9:9" s="14" customFormat="1" x14ac:dyDescent="0.25">
      <c r="I194" s="59"/>
    </row>
    <row r="195" spans="9:9" s="14" customFormat="1" x14ac:dyDescent="0.25">
      <c r="I195" s="59"/>
    </row>
    <row r="196" spans="9:9" s="14" customFormat="1" x14ac:dyDescent="0.25">
      <c r="I196" s="59"/>
    </row>
    <row r="197" spans="9:9" s="14" customFormat="1" x14ac:dyDescent="0.25">
      <c r="I197" s="59"/>
    </row>
    <row r="198" spans="9:9" s="14" customFormat="1" x14ac:dyDescent="0.25">
      <c r="I198" s="59"/>
    </row>
    <row r="199" spans="9:9" s="14" customFormat="1" x14ac:dyDescent="0.25">
      <c r="I199" s="59"/>
    </row>
    <row r="200" spans="9:9" s="14" customFormat="1" x14ac:dyDescent="0.25">
      <c r="I200" s="59"/>
    </row>
    <row r="201" spans="9:9" s="14" customFormat="1" x14ac:dyDescent="0.25">
      <c r="I201" s="59"/>
    </row>
    <row r="202" spans="9:9" s="14" customFormat="1" x14ac:dyDescent="0.25">
      <c r="I202" s="59"/>
    </row>
    <row r="203" spans="9:9" s="14" customFormat="1" x14ac:dyDescent="0.25">
      <c r="I203" s="59"/>
    </row>
    <row r="204" spans="9:9" s="14" customFormat="1" x14ac:dyDescent="0.25">
      <c r="I204" s="59"/>
    </row>
    <row r="205" spans="9:9" s="14" customFormat="1" x14ac:dyDescent="0.25">
      <c r="I205" s="59"/>
    </row>
    <row r="206" spans="9:9" s="14" customFormat="1" x14ac:dyDescent="0.25">
      <c r="I206" s="59"/>
    </row>
    <row r="207" spans="9:9" s="14" customFormat="1" x14ac:dyDescent="0.25">
      <c r="I207" s="59"/>
    </row>
    <row r="208" spans="9:9" s="14" customFormat="1" x14ac:dyDescent="0.25">
      <c r="I208" s="59"/>
    </row>
    <row r="209" spans="9:9" s="14" customFormat="1" x14ac:dyDescent="0.25">
      <c r="I209" s="59"/>
    </row>
    <row r="210" spans="9:9" s="14" customFormat="1" x14ac:dyDescent="0.25">
      <c r="I210" s="59"/>
    </row>
    <row r="211" spans="9:9" s="14" customFormat="1" x14ac:dyDescent="0.25">
      <c r="I211" s="59"/>
    </row>
    <row r="212" spans="9:9" s="14" customFormat="1" x14ac:dyDescent="0.25">
      <c r="I212" s="59"/>
    </row>
    <row r="213" spans="9:9" s="14" customFormat="1" x14ac:dyDescent="0.25">
      <c r="I213" s="59"/>
    </row>
    <row r="214" spans="9:9" s="14" customFormat="1" x14ac:dyDescent="0.25">
      <c r="I214" s="59"/>
    </row>
    <row r="215" spans="9:9" s="14" customFormat="1" x14ac:dyDescent="0.25">
      <c r="I215" s="59"/>
    </row>
    <row r="216" spans="9:9" s="14" customFormat="1" x14ac:dyDescent="0.25">
      <c r="I216" s="59"/>
    </row>
    <row r="217" spans="9:9" s="14" customFormat="1" x14ac:dyDescent="0.25">
      <c r="I217" s="59"/>
    </row>
    <row r="218" spans="9:9" s="14" customFormat="1" x14ac:dyDescent="0.25">
      <c r="I218" s="59"/>
    </row>
    <row r="219" spans="9:9" s="14" customFormat="1" x14ac:dyDescent="0.25">
      <c r="I219" s="59"/>
    </row>
    <row r="220" spans="9:9" s="14" customFormat="1" x14ac:dyDescent="0.25">
      <c r="I220" s="59"/>
    </row>
    <row r="221" spans="9:9" s="14" customFormat="1" x14ac:dyDescent="0.25">
      <c r="I221" s="59"/>
    </row>
    <row r="222" spans="9:9" s="14" customFormat="1" x14ac:dyDescent="0.25">
      <c r="I222" s="59"/>
    </row>
    <row r="223" spans="9:9" s="14" customFormat="1" x14ac:dyDescent="0.25">
      <c r="I223" s="59"/>
    </row>
    <row r="224" spans="9:9" s="14" customFormat="1" x14ac:dyDescent="0.25">
      <c r="I224" s="59"/>
    </row>
  </sheetData>
  <dataConsolidate/>
  <mergeCells count="35">
    <mergeCell ref="B52:H52"/>
    <mergeCell ref="C40:D40"/>
    <mergeCell ref="C41:D41"/>
    <mergeCell ref="B44:C44"/>
    <mergeCell ref="C45:D45"/>
    <mergeCell ref="C46:D46"/>
    <mergeCell ref="C47:D47"/>
    <mergeCell ref="C33:H34"/>
    <mergeCell ref="B38:C38"/>
    <mergeCell ref="C48:D48"/>
    <mergeCell ref="B50:B51"/>
    <mergeCell ref="C50:H51"/>
    <mergeCell ref="C39:D39"/>
    <mergeCell ref="B24:B25"/>
    <mergeCell ref="C24:H25"/>
    <mergeCell ref="B27:C27"/>
    <mergeCell ref="C28:D28"/>
    <mergeCell ref="F18:F19"/>
    <mergeCell ref="G18:G19"/>
    <mergeCell ref="C30:D30"/>
    <mergeCell ref="C31:D31"/>
    <mergeCell ref="B33:B34"/>
    <mergeCell ref="B17:C17"/>
    <mergeCell ref="C2:H3"/>
    <mergeCell ref="C7:H7"/>
    <mergeCell ref="B12:E13"/>
    <mergeCell ref="G12:G13"/>
    <mergeCell ref="H12:H13"/>
    <mergeCell ref="F9:G9"/>
    <mergeCell ref="C29:D29"/>
    <mergeCell ref="B18:B19"/>
    <mergeCell ref="C18:C19"/>
    <mergeCell ref="D18:D19"/>
    <mergeCell ref="E18:E19"/>
    <mergeCell ref="H18:H19"/>
  </mergeCells>
  <dataValidations count="1">
    <dataValidation type="list" allowBlank="1" showInputMessage="1" showErrorMessage="1" sqref="G40:G41">
      <formula1>$B$57:$B$58</formula1>
    </dataValidation>
  </dataValidations>
  <pageMargins left="0.7" right="0.7" top="0.75" bottom="0.75" header="0.3" footer="0.3"/>
  <pageSetup paperSize="9" scale="6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pageSetUpPr fitToPage="1"/>
  </sheetPr>
  <dimension ref="A1:AT224"/>
  <sheetViews>
    <sheetView workbookViewId="0">
      <selection activeCell="C24" sqref="C24:H25"/>
    </sheetView>
  </sheetViews>
  <sheetFormatPr defaultRowHeight="15" x14ac:dyDescent="0.25"/>
  <cols>
    <col min="1" max="1" width="1.7109375" style="14" customWidth="1"/>
    <col min="2" max="2" width="30.85546875" customWidth="1"/>
    <col min="3" max="7" width="15.7109375" customWidth="1"/>
    <col min="8" max="8" width="18.5703125" customWidth="1"/>
    <col min="9" max="9" width="4.7109375" style="59" customWidth="1"/>
    <col min="10" max="46" width="8.85546875" style="14"/>
  </cols>
  <sheetData>
    <row r="1" spans="1:9" s="14" customFormat="1" x14ac:dyDescent="0.25">
      <c r="A1" s="43"/>
      <c r="B1" s="43"/>
      <c r="C1" s="43"/>
      <c r="D1" s="44"/>
      <c r="E1" s="43"/>
      <c r="F1" s="44"/>
      <c r="G1" s="44"/>
      <c r="I1" s="59"/>
    </row>
    <row r="2" spans="1:9" s="14" customFormat="1" ht="37.15" customHeight="1" x14ac:dyDescent="0.25">
      <c r="A2" s="43"/>
      <c r="B2" s="43"/>
      <c r="C2" s="108"/>
      <c r="D2" s="108"/>
      <c r="E2" s="108"/>
      <c r="F2" s="108"/>
      <c r="G2" s="108"/>
      <c r="H2" s="108"/>
      <c r="I2" s="59"/>
    </row>
    <row r="3" spans="1:9" s="14" customFormat="1" ht="5.45" customHeight="1" x14ac:dyDescent="0.25">
      <c r="A3" s="43"/>
      <c r="B3" s="43"/>
      <c r="C3" s="108"/>
      <c r="D3" s="108"/>
      <c r="E3" s="108"/>
      <c r="F3" s="108"/>
      <c r="G3" s="108"/>
      <c r="H3" s="108"/>
      <c r="I3" s="59"/>
    </row>
    <row r="4" spans="1:9" s="14" customFormat="1" x14ac:dyDescent="0.25">
      <c r="A4" s="43"/>
      <c r="B4" s="43"/>
      <c r="C4" s="43"/>
      <c r="D4" s="44"/>
      <c r="E4" s="43"/>
      <c r="F4" s="44"/>
      <c r="G4" s="44"/>
      <c r="I4" s="59"/>
    </row>
    <row r="5" spans="1:9" ht="15.75" thickBot="1" x14ac:dyDescent="0.3">
      <c r="A5" s="43"/>
      <c r="B5" s="1" t="s">
        <v>47</v>
      </c>
      <c r="C5" s="2"/>
      <c r="D5" s="3"/>
      <c r="E5" s="2"/>
      <c r="F5" s="3"/>
      <c r="G5" s="3"/>
      <c r="H5" s="3"/>
    </row>
    <row r="6" spans="1:9" s="14" customFormat="1" ht="15.75" thickTop="1" x14ac:dyDescent="0.25">
      <c r="A6" s="43"/>
      <c r="B6" s="18"/>
      <c r="C6" s="45"/>
      <c r="D6" s="46"/>
      <c r="E6" s="45"/>
      <c r="F6" s="46"/>
      <c r="G6" s="46"/>
      <c r="I6" s="59"/>
    </row>
    <row r="7" spans="1:9" s="14" customFormat="1" ht="25.15" customHeight="1" x14ac:dyDescent="0.25">
      <c r="A7" s="43"/>
      <c r="B7" s="47" t="s">
        <v>78</v>
      </c>
      <c r="C7" s="159" t="s">
        <v>80</v>
      </c>
      <c r="D7" s="160"/>
      <c r="E7" s="160"/>
      <c r="F7" s="160"/>
      <c r="G7" s="160"/>
      <c r="H7" s="161"/>
      <c r="I7" s="59"/>
    </row>
    <row r="8" spans="1:9" s="14" customFormat="1" ht="15.75" thickBot="1" x14ac:dyDescent="0.3">
      <c r="I8" s="59"/>
    </row>
    <row r="9" spans="1:9" s="14" customFormat="1" ht="28.15" customHeight="1" thickBot="1" x14ac:dyDescent="0.3">
      <c r="B9" s="68" t="s">
        <v>45</v>
      </c>
      <c r="C9" s="65">
        <v>25</v>
      </c>
      <c r="D9" s="66" t="s">
        <v>46</v>
      </c>
      <c r="E9" s="65">
        <v>25</v>
      </c>
      <c r="F9" s="138" t="s">
        <v>74</v>
      </c>
      <c r="G9" s="139"/>
      <c r="H9" s="67">
        <v>200</v>
      </c>
      <c r="I9" s="59"/>
    </row>
    <row r="10" spans="1:9" s="14" customFormat="1" ht="6.6" customHeight="1" x14ac:dyDescent="0.25">
      <c r="I10" s="59"/>
    </row>
    <row r="11" spans="1:9" s="14" customFormat="1" ht="29.45" customHeight="1" thickBot="1" x14ac:dyDescent="0.3">
      <c r="G11" s="61" t="s">
        <v>24</v>
      </c>
      <c r="H11" s="61" t="s">
        <v>8</v>
      </c>
      <c r="I11" s="59"/>
    </row>
    <row r="12" spans="1:9" s="14" customFormat="1" ht="19.149999999999999" customHeight="1" thickTop="1" x14ac:dyDescent="0.25">
      <c r="B12" s="123" t="s">
        <v>32</v>
      </c>
      <c r="C12" s="123"/>
      <c r="D12" s="123"/>
      <c r="E12" s="123"/>
      <c r="F12" s="57"/>
      <c r="G12" s="115">
        <f>+H12/$H$12</f>
        <v>1</v>
      </c>
      <c r="H12" s="117">
        <f>+H15+H36</f>
        <v>3762.38</v>
      </c>
    </row>
    <row r="13" spans="1:9" s="14" customFormat="1" ht="31.15" customHeight="1" thickBot="1" x14ac:dyDescent="0.3">
      <c r="B13" s="124"/>
      <c r="C13" s="124"/>
      <c r="D13" s="124"/>
      <c r="E13" s="124"/>
      <c r="F13" s="58"/>
      <c r="G13" s="116"/>
      <c r="H13" s="118"/>
    </row>
    <row r="14" spans="1:9" s="14" customFormat="1" ht="16.5" thickTop="1" thickBot="1" x14ac:dyDescent="0.3">
      <c r="G14" s="56"/>
      <c r="I14" s="59"/>
    </row>
    <row r="15" spans="1:9" ht="33" customHeight="1" thickBot="1" x14ac:dyDescent="0.3">
      <c r="B15" s="6" t="s">
        <v>33</v>
      </c>
      <c r="C15" s="5"/>
      <c r="D15" s="5"/>
      <c r="E15" s="5"/>
      <c r="F15" s="5"/>
      <c r="G15" s="78">
        <f>+H15/$H$12</f>
        <v>0.30396451182496187</v>
      </c>
      <c r="H15" s="55">
        <f>+H17+H27</f>
        <v>1143.6300000000001</v>
      </c>
    </row>
    <row r="16" spans="1:9" s="14" customFormat="1" ht="8.4499999999999993" customHeight="1" x14ac:dyDescent="0.25">
      <c r="B16" s="17"/>
      <c r="C16" s="18"/>
      <c r="D16" s="18"/>
      <c r="E16" s="18"/>
      <c r="F16" s="18"/>
      <c r="G16" s="62"/>
      <c r="H16" s="63"/>
      <c r="I16" s="59"/>
    </row>
    <row r="17" spans="2:9" ht="23.45" customHeight="1" thickBot="1" x14ac:dyDescent="0.3">
      <c r="B17" s="134" t="s">
        <v>7</v>
      </c>
      <c r="C17" s="134"/>
      <c r="D17" s="4"/>
      <c r="E17" s="4"/>
      <c r="F17" s="4"/>
      <c r="G17" s="4"/>
      <c r="H17" s="9">
        <f>SUM(H20:H22)</f>
        <v>774.45</v>
      </c>
      <c r="I17" s="60"/>
    </row>
    <row r="18" spans="2:9" ht="15.6" customHeight="1" thickTop="1" x14ac:dyDescent="0.25">
      <c r="B18" s="141" t="s">
        <v>0</v>
      </c>
      <c r="C18" s="143" t="s">
        <v>39</v>
      </c>
      <c r="D18" s="143" t="s">
        <v>40</v>
      </c>
      <c r="E18" s="143" t="s">
        <v>44</v>
      </c>
      <c r="F18" s="143" t="s">
        <v>1</v>
      </c>
      <c r="G18" s="145" t="s">
        <v>27</v>
      </c>
      <c r="H18" s="145" t="s">
        <v>2</v>
      </c>
    </row>
    <row r="19" spans="2:9" x14ac:dyDescent="0.25">
      <c r="B19" s="142"/>
      <c r="C19" s="144"/>
      <c r="D19" s="144"/>
      <c r="E19" s="144"/>
      <c r="F19" s="144"/>
      <c r="G19" s="146"/>
      <c r="H19" s="146"/>
    </row>
    <row r="20" spans="2:9" x14ac:dyDescent="0.25">
      <c r="B20" s="20" t="s">
        <v>3</v>
      </c>
      <c r="C20" s="21">
        <v>1000</v>
      </c>
      <c r="D20" s="21">
        <v>4.7699999999999996</v>
      </c>
      <c r="E20" s="22">
        <v>35</v>
      </c>
      <c r="F20" s="23">
        <f>ROUND((C20*(1+0.223)*14+D20*21*11)/(48*E20),2)</f>
        <v>10.85</v>
      </c>
      <c r="G20" s="20">
        <v>50</v>
      </c>
      <c r="H20" s="105">
        <f>IF(G20="",0,$F20*G20)</f>
        <v>542.5</v>
      </c>
    </row>
    <row r="21" spans="2:9" x14ac:dyDescent="0.25">
      <c r="B21" s="25" t="s">
        <v>4</v>
      </c>
      <c r="C21" s="26">
        <v>650</v>
      </c>
      <c r="D21" s="26">
        <v>4.7699999999999996</v>
      </c>
      <c r="E21" s="27">
        <v>40</v>
      </c>
      <c r="F21" s="28">
        <f>ROUND((C21*(1+0.223)*14+D21*21*11)/(48*E21),2)</f>
        <v>6.37</v>
      </c>
      <c r="G21" s="25">
        <v>25</v>
      </c>
      <c r="H21" s="29">
        <f>IF(G21="",0,$F21*G21)</f>
        <v>159.25</v>
      </c>
    </row>
    <row r="22" spans="2:9" x14ac:dyDescent="0.25">
      <c r="B22" s="25" t="s">
        <v>5</v>
      </c>
      <c r="C22" s="26">
        <v>700</v>
      </c>
      <c r="D22" s="26">
        <v>4.7699999999999996</v>
      </c>
      <c r="E22" s="27">
        <v>37.5</v>
      </c>
      <c r="F22" s="28">
        <f>ROUND((C22*(1+0.223)*14+D22*21*11)/(48*E22),2)</f>
        <v>7.27</v>
      </c>
      <c r="G22" s="25">
        <v>10</v>
      </c>
      <c r="H22" s="52">
        <f>IF(G22="",0,$F22*G22)</f>
        <v>72.699999999999989</v>
      </c>
    </row>
    <row r="23" spans="2:9" x14ac:dyDescent="0.25">
      <c r="B23" s="11"/>
      <c r="C23" s="12"/>
      <c r="D23" s="12"/>
      <c r="E23" s="11"/>
      <c r="F23" s="13"/>
      <c r="G23" s="11"/>
      <c r="H23" s="10"/>
    </row>
    <row r="24" spans="2:9" ht="14.45" customHeight="1" x14ac:dyDescent="0.25">
      <c r="B24" s="132" t="s">
        <v>34</v>
      </c>
      <c r="C24" s="147" t="s">
        <v>37</v>
      </c>
      <c r="D24" s="148"/>
      <c r="E24" s="148"/>
      <c r="F24" s="148"/>
      <c r="G24" s="148"/>
      <c r="H24" s="149"/>
    </row>
    <row r="25" spans="2:9" ht="30.6" customHeight="1" x14ac:dyDescent="0.25">
      <c r="B25" s="133"/>
      <c r="C25" s="150"/>
      <c r="D25" s="151"/>
      <c r="E25" s="151"/>
      <c r="F25" s="151"/>
      <c r="G25" s="151"/>
      <c r="H25" s="152"/>
    </row>
    <row r="26" spans="2:9" s="14" customFormat="1" ht="6.6" customHeight="1" x14ac:dyDescent="0.25">
      <c r="B26" s="54"/>
      <c r="C26" s="54"/>
      <c r="D26" s="54"/>
      <c r="E26" s="54"/>
      <c r="F26" s="54"/>
      <c r="G26" s="54"/>
      <c r="H26" s="54"/>
      <c r="I26" s="59"/>
    </row>
    <row r="27" spans="2:9" ht="23.45" customHeight="1" thickBot="1" x14ac:dyDescent="0.3">
      <c r="B27" s="134" t="s">
        <v>9</v>
      </c>
      <c r="C27" s="134"/>
      <c r="D27" s="4"/>
      <c r="E27" s="4"/>
      <c r="F27" s="4"/>
      <c r="G27" s="4"/>
      <c r="H27" s="9">
        <f>SUM(H29:H31)</f>
        <v>369.18</v>
      </c>
    </row>
    <row r="28" spans="2:9" ht="24.75" thickTop="1" x14ac:dyDescent="0.25">
      <c r="B28" s="8" t="s">
        <v>10</v>
      </c>
      <c r="C28" s="145" t="s">
        <v>11</v>
      </c>
      <c r="D28" s="145"/>
      <c r="E28" s="7" t="s">
        <v>12</v>
      </c>
      <c r="F28" s="7" t="s">
        <v>13</v>
      </c>
      <c r="G28" s="7" t="s">
        <v>41</v>
      </c>
      <c r="H28" s="7" t="s">
        <v>2</v>
      </c>
    </row>
    <row r="29" spans="2:9" ht="34.15" customHeight="1" x14ac:dyDescent="0.25">
      <c r="B29" s="30" t="s">
        <v>17</v>
      </c>
      <c r="C29" s="140" t="s">
        <v>53</v>
      </c>
      <c r="D29" s="140"/>
      <c r="E29" s="31" t="s">
        <v>14</v>
      </c>
      <c r="F29" s="22">
        <f>2*6</f>
        <v>12</v>
      </c>
      <c r="G29" s="32">
        <f>0.25*43.39-4.77</f>
        <v>6.0775000000000006</v>
      </c>
      <c r="H29" s="24">
        <f>+F29*G29</f>
        <v>72.930000000000007</v>
      </c>
    </row>
    <row r="30" spans="2:9" ht="34.15" customHeight="1" x14ac:dyDescent="0.25">
      <c r="B30" s="53" t="s">
        <v>31</v>
      </c>
      <c r="C30" s="130" t="s">
        <v>38</v>
      </c>
      <c r="D30" s="130"/>
      <c r="E30" s="49" t="s">
        <v>6</v>
      </c>
      <c r="F30" s="50">
        <v>25</v>
      </c>
      <c r="G30" s="51">
        <v>10.85</v>
      </c>
      <c r="H30" s="52">
        <f>+F30*G30</f>
        <v>271.25</v>
      </c>
    </row>
    <row r="31" spans="2:9" ht="34.15" customHeight="1" x14ac:dyDescent="0.25">
      <c r="B31" s="33" t="s">
        <v>15</v>
      </c>
      <c r="C31" s="131" t="s">
        <v>16</v>
      </c>
      <c r="D31" s="131"/>
      <c r="E31" s="34" t="s">
        <v>6</v>
      </c>
      <c r="F31" s="27">
        <f>25+25</f>
        <v>50</v>
      </c>
      <c r="G31" s="35">
        <v>0.5</v>
      </c>
      <c r="H31" s="29">
        <f>+F31*G31</f>
        <v>25</v>
      </c>
    </row>
    <row r="32" spans="2:9" s="14" customFormat="1" ht="10.15" customHeight="1" x14ac:dyDescent="0.25">
      <c r="I32" s="59"/>
    </row>
    <row r="33" spans="2:9" s="14" customFormat="1" ht="20.45" customHeight="1" x14ac:dyDescent="0.25">
      <c r="B33" s="132" t="s">
        <v>43</v>
      </c>
      <c r="C33" s="147" t="s">
        <v>36</v>
      </c>
      <c r="D33" s="148"/>
      <c r="E33" s="148"/>
      <c r="F33" s="148"/>
      <c r="G33" s="148"/>
      <c r="H33" s="149"/>
      <c r="I33" s="59"/>
    </row>
    <row r="34" spans="2:9" s="14" customFormat="1" ht="20.45" customHeight="1" x14ac:dyDescent="0.25">
      <c r="B34" s="133"/>
      <c r="C34" s="150"/>
      <c r="D34" s="151"/>
      <c r="E34" s="151"/>
      <c r="F34" s="151"/>
      <c r="G34" s="151"/>
      <c r="H34" s="152"/>
      <c r="I34" s="59"/>
    </row>
    <row r="35" spans="2:9" s="14" customFormat="1" ht="16.149999999999999" customHeight="1" thickBot="1" x14ac:dyDescent="0.3">
      <c r="I35" s="59"/>
    </row>
    <row r="36" spans="2:9" ht="33" customHeight="1" thickBot="1" x14ac:dyDescent="0.3">
      <c r="B36" s="6" t="s">
        <v>35</v>
      </c>
      <c r="C36" s="5"/>
      <c r="D36" s="5"/>
      <c r="E36" s="5"/>
      <c r="F36" s="5"/>
      <c r="G36" s="78">
        <f>+H36/$H$12</f>
        <v>0.69603548817503813</v>
      </c>
      <c r="H36" s="55">
        <f>+H38+H44</f>
        <v>2618.75</v>
      </c>
    </row>
    <row r="37" spans="2:9" s="14" customFormat="1" ht="7.9" customHeight="1" x14ac:dyDescent="0.25">
      <c r="B37" s="17"/>
      <c r="C37" s="18"/>
      <c r="D37" s="18"/>
      <c r="E37" s="18"/>
      <c r="F37" s="18"/>
      <c r="G37" s="18"/>
      <c r="H37" s="19"/>
      <c r="I37" s="59"/>
    </row>
    <row r="38" spans="2:9" ht="23.45" customHeight="1" thickBot="1" x14ac:dyDescent="0.3">
      <c r="B38" s="134" t="s">
        <v>18</v>
      </c>
      <c r="C38" s="134"/>
      <c r="D38" s="4"/>
      <c r="E38" s="4"/>
      <c r="F38" s="4"/>
      <c r="G38" s="4"/>
      <c r="H38" s="9">
        <f>SUM(H40:H41)</f>
        <v>1125</v>
      </c>
    </row>
    <row r="39" spans="2:9" ht="24.75" thickTop="1" x14ac:dyDescent="0.25">
      <c r="B39" s="8" t="s">
        <v>10</v>
      </c>
      <c r="C39" s="153" t="s">
        <v>11</v>
      </c>
      <c r="D39" s="153"/>
      <c r="E39" s="64" t="s">
        <v>13</v>
      </c>
      <c r="F39" s="64" t="s">
        <v>50</v>
      </c>
      <c r="G39" s="7" t="s">
        <v>48</v>
      </c>
      <c r="H39" s="7" t="s">
        <v>2</v>
      </c>
    </row>
    <row r="40" spans="2:9" x14ac:dyDescent="0.25">
      <c r="B40" s="40" t="s">
        <v>19</v>
      </c>
      <c r="C40" s="155" t="s">
        <v>30</v>
      </c>
      <c r="D40" s="156"/>
      <c r="E40" s="75">
        <f>+C9</f>
        <v>25</v>
      </c>
      <c r="F40" s="71">
        <v>20</v>
      </c>
      <c r="G40" s="73" t="s">
        <v>49</v>
      </c>
      <c r="H40" s="69">
        <f>+E40*(IF(F40&lt;30,F40,30))*(IF(G40="sim",1.23,1))</f>
        <v>500</v>
      </c>
    </row>
    <row r="41" spans="2:9" x14ac:dyDescent="0.25">
      <c r="B41" s="41" t="s">
        <v>20</v>
      </c>
      <c r="C41" s="157" t="s">
        <v>29</v>
      </c>
      <c r="D41" s="158"/>
      <c r="E41" s="76">
        <f>+E9</f>
        <v>25</v>
      </c>
      <c r="F41" s="72">
        <v>25</v>
      </c>
      <c r="G41" s="74" t="s">
        <v>49</v>
      </c>
      <c r="H41" s="107">
        <f>+E41*(IF(F41&lt;30,F41,30))*(IF(G41="sim",1.23,1))</f>
        <v>625</v>
      </c>
    </row>
    <row r="42" spans="2:9" x14ac:dyDescent="0.25">
      <c r="B42" s="11"/>
      <c r="C42" s="12"/>
      <c r="D42" s="12"/>
      <c r="E42" s="11"/>
      <c r="F42" s="13"/>
      <c r="G42" s="11"/>
      <c r="H42" s="10"/>
    </row>
    <row r="43" spans="2:9" s="14" customFormat="1" ht="7.9" customHeight="1" x14ac:dyDescent="0.25">
      <c r="B43" s="15"/>
      <c r="C43" s="16"/>
      <c r="D43" s="16"/>
      <c r="E43" s="13"/>
      <c r="F43" s="13"/>
      <c r="G43" s="13"/>
      <c r="H43" s="13"/>
      <c r="I43" s="59"/>
    </row>
    <row r="44" spans="2:9" ht="23.45" customHeight="1" thickBot="1" x14ac:dyDescent="0.3">
      <c r="B44" s="134" t="s">
        <v>21</v>
      </c>
      <c r="C44" s="134"/>
      <c r="D44" s="4"/>
      <c r="E44" s="4"/>
      <c r="F44" s="4"/>
      <c r="G44" s="4"/>
      <c r="H44" s="9">
        <f>SUM(H46:H48)</f>
        <v>1493.75</v>
      </c>
    </row>
    <row r="45" spans="2:9" ht="24.75" thickTop="1" x14ac:dyDescent="0.25">
      <c r="B45" s="8" t="s">
        <v>10</v>
      </c>
      <c r="C45" s="145" t="s">
        <v>11</v>
      </c>
      <c r="D45" s="145"/>
      <c r="E45" s="7" t="s">
        <v>12</v>
      </c>
      <c r="F45" s="7" t="s">
        <v>13</v>
      </c>
      <c r="G45" s="7" t="s">
        <v>41</v>
      </c>
      <c r="H45" s="7" t="s">
        <v>2</v>
      </c>
    </row>
    <row r="46" spans="2:9" x14ac:dyDescent="0.25">
      <c r="B46" s="39" t="s">
        <v>25</v>
      </c>
      <c r="C46" s="140" t="s">
        <v>26</v>
      </c>
      <c r="D46" s="140"/>
      <c r="E46" s="36" t="s">
        <v>14</v>
      </c>
      <c r="F46" s="37">
        <v>6</v>
      </c>
      <c r="G46" s="70">
        <f>+H9</f>
        <v>200</v>
      </c>
      <c r="H46" s="24">
        <f>+F46*G46</f>
        <v>1200</v>
      </c>
    </row>
    <row r="47" spans="2:9" ht="34.15" customHeight="1" x14ac:dyDescent="0.25">
      <c r="B47" s="48" t="s">
        <v>22</v>
      </c>
      <c r="C47" s="131" t="s">
        <v>52</v>
      </c>
      <c r="D47" s="131"/>
      <c r="E47" s="42" t="s">
        <v>51</v>
      </c>
      <c r="F47" s="38">
        <f>5*100</f>
        <v>500</v>
      </c>
      <c r="G47" s="35">
        <v>0.3</v>
      </c>
      <c r="H47" s="29">
        <f>+F47*G47</f>
        <v>150</v>
      </c>
    </row>
    <row r="48" spans="2:9" ht="22.15" customHeight="1" x14ac:dyDescent="0.25">
      <c r="B48" s="48" t="s">
        <v>23</v>
      </c>
      <c r="C48" s="131" t="s">
        <v>54</v>
      </c>
      <c r="D48" s="131"/>
      <c r="E48" s="34" t="s">
        <v>6</v>
      </c>
      <c r="F48" s="38">
        <v>25</v>
      </c>
      <c r="G48" s="35">
        <v>5.75</v>
      </c>
      <c r="H48" s="29">
        <f>+F48*G48</f>
        <v>143.75</v>
      </c>
    </row>
    <row r="49" spans="2:9" s="14" customFormat="1" x14ac:dyDescent="0.25">
      <c r="I49" s="59"/>
    </row>
    <row r="50" spans="2:9" s="14" customFormat="1" x14ac:dyDescent="0.25">
      <c r="B50" s="132" t="s">
        <v>42</v>
      </c>
      <c r="C50" s="147" t="s">
        <v>55</v>
      </c>
      <c r="D50" s="148"/>
      <c r="E50" s="148"/>
      <c r="F50" s="148"/>
      <c r="G50" s="148"/>
      <c r="H50" s="149"/>
      <c r="I50" s="59"/>
    </row>
    <row r="51" spans="2:9" s="14" customFormat="1" ht="45" customHeight="1" x14ac:dyDescent="0.25">
      <c r="B51" s="133"/>
      <c r="C51" s="150"/>
      <c r="D51" s="151"/>
      <c r="E51" s="151"/>
      <c r="F51" s="151"/>
      <c r="G51" s="151"/>
      <c r="H51" s="152"/>
      <c r="I51" s="59"/>
    </row>
    <row r="52" spans="2:9" s="14" customFormat="1" ht="123" customHeight="1" x14ac:dyDescent="0.25">
      <c r="B52" s="154"/>
      <c r="C52" s="154"/>
      <c r="D52" s="154"/>
      <c r="E52" s="154"/>
      <c r="F52" s="154"/>
      <c r="G52" s="154"/>
      <c r="H52" s="154"/>
      <c r="I52" s="59"/>
    </row>
    <row r="53" spans="2:9" s="14" customFormat="1" x14ac:dyDescent="0.25">
      <c r="I53" s="59"/>
    </row>
    <row r="54" spans="2:9" s="14" customFormat="1" x14ac:dyDescent="0.25">
      <c r="I54" s="59"/>
    </row>
    <row r="55" spans="2:9" s="14" customFormat="1" x14ac:dyDescent="0.25">
      <c r="I55" s="59"/>
    </row>
    <row r="56" spans="2:9" s="14" customFormat="1" x14ac:dyDescent="0.25">
      <c r="I56" s="59"/>
    </row>
    <row r="57" spans="2:9" s="14" customFormat="1" x14ac:dyDescent="0.25">
      <c r="B57" s="14" t="s">
        <v>28</v>
      </c>
      <c r="I57" s="59"/>
    </row>
    <row r="58" spans="2:9" s="14" customFormat="1" x14ac:dyDescent="0.25">
      <c r="B58" s="14" t="s">
        <v>49</v>
      </c>
      <c r="I58" s="59"/>
    </row>
    <row r="59" spans="2:9" s="14" customFormat="1" x14ac:dyDescent="0.25">
      <c r="I59" s="59"/>
    </row>
    <row r="60" spans="2:9" s="14" customFormat="1" x14ac:dyDescent="0.25">
      <c r="I60" s="59"/>
    </row>
    <row r="61" spans="2:9" s="14" customFormat="1" x14ac:dyDescent="0.25">
      <c r="I61" s="59"/>
    </row>
    <row r="62" spans="2:9" s="14" customFormat="1" x14ac:dyDescent="0.25">
      <c r="I62" s="59"/>
    </row>
    <row r="63" spans="2:9" s="14" customFormat="1" x14ac:dyDescent="0.25">
      <c r="I63" s="59"/>
    </row>
    <row r="64" spans="2:9" s="14" customFormat="1" x14ac:dyDescent="0.25">
      <c r="I64" s="59"/>
    </row>
    <row r="65" spans="9:9" s="14" customFormat="1" x14ac:dyDescent="0.25">
      <c r="I65" s="59"/>
    </row>
    <row r="66" spans="9:9" s="14" customFormat="1" x14ac:dyDescent="0.25">
      <c r="I66" s="59"/>
    </row>
    <row r="67" spans="9:9" s="14" customFormat="1" x14ac:dyDescent="0.25">
      <c r="I67" s="59"/>
    </row>
    <row r="68" spans="9:9" s="14" customFormat="1" x14ac:dyDescent="0.25">
      <c r="I68" s="59"/>
    </row>
    <row r="69" spans="9:9" s="14" customFormat="1" x14ac:dyDescent="0.25">
      <c r="I69" s="59"/>
    </row>
    <row r="70" spans="9:9" s="14" customFormat="1" x14ac:dyDescent="0.25">
      <c r="I70" s="59"/>
    </row>
    <row r="71" spans="9:9" s="14" customFormat="1" x14ac:dyDescent="0.25">
      <c r="I71" s="59"/>
    </row>
    <row r="72" spans="9:9" s="14" customFormat="1" x14ac:dyDescent="0.25">
      <c r="I72" s="59"/>
    </row>
    <row r="73" spans="9:9" s="14" customFormat="1" x14ac:dyDescent="0.25">
      <c r="I73" s="59"/>
    </row>
    <row r="74" spans="9:9" s="14" customFormat="1" x14ac:dyDescent="0.25">
      <c r="I74" s="59"/>
    </row>
    <row r="75" spans="9:9" s="14" customFormat="1" x14ac:dyDescent="0.25">
      <c r="I75" s="59"/>
    </row>
    <row r="76" spans="9:9" s="14" customFormat="1" x14ac:dyDescent="0.25">
      <c r="I76" s="59"/>
    </row>
    <row r="77" spans="9:9" s="14" customFormat="1" x14ac:dyDescent="0.25">
      <c r="I77" s="59"/>
    </row>
    <row r="78" spans="9:9" s="14" customFormat="1" x14ac:dyDescent="0.25">
      <c r="I78" s="59"/>
    </row>
    <row r="79" spans="9:9" s="14" customFormat="1" x14ac:dyDescent="0.25">
      <c r="I79" s="59"/>
    </row>
    <row r="80" spans="9:9" s="14" customFormat="1" x14ac:dyDescent="0.25">
      <c r="I80" s="59"/>
    </row>
    <row r="81" spans="9:9" s="14" customFormat="1" x14ac:dyDescent="0.25">
      <c r="I81" s="59"/>
    </row>
    <row r="82" spans="9:9" s="14" customFormat="1" x14ac:dyDescent="0.25">
      <c r="I82" s="59"/>
    </row>
    <row r="83" spans="9:9" s="14" customFormat="1" x14ac:dyDescent="0.25">
      <c r="I83" s="59"/>
    </row>
    <row r="84" spans="9:9" s="14" customFormat="1" x14ac:dyDescent="0.25">
      <c r="I84" s="59"/>
    </row>
    <row r="85" spans="9:9" s="14" customFormat="1" x14ac:dyDescent="0.25">
      <c r="I85" s="59"/>
    </row>
    <row r="86" spans="9:9" s="14" customFormat="1" x14ac:dyDescent="0.25">
      <c r="I86" s="59"/>
    </row>
    <row r="87" spans="9:9" s="14" customFormat="1" x14ac:dyDescent="0.25">
      <c r="I87" s="59"/>
    </row>
    <row r="88" spans="9:9" s="14" customFormat="1" x14ac:dyDescent="0.25">
      <c r="I88" s="59"/>
    </row>
    <row r="89" spans="9:9" s="14" customFormat="1" x14ac:dyDescent="0.25">
      <c r="I89" s="59"/>
    </row>
    <row r="90" spans="9:9" s="14" customFormat="1" x14ac:dyDescent="0.25">
      <c r="I90" s="59"/>
    </row>
    <row r="91" spans="9:9" s="14" customFormat="1" x14ac:dyDescent="0.25">
      <c r="I91" s="59"/>
    </row>
    <row r="92" spans="9:9" s="14" customFormat="1" x14ac:dyDescent="0.25">
      <c r="I92" s="59"/>
    </row>
    <row r="93" spans="9:9" s="14" customFormat="1" x14ac:dyDescent="0.25">
      <c r="I93" s="59"/>
    </row>
    <row r="94" spans="9:9" s="14" customFormat="1" x14ac:dyDescent="0.25">
      <c r="I94" s="59"/>
    </row>
    <row r="95" spans="9:9" s="14" customFormat="1" x14ac:dyDescent="0.25">
      <c r="I95" s="59"/>
    </row>
    <row r="96" spans="9:9" s="14" customFormat="1" x14ac:dyDescent="0.25">
      <c r="I96" s="59"/>
    </row>
    <row r="97" spans="9:9" s="14" customFormat="1" x14ac:dyDescent="0.25">
      <c r="I97" s="59"/>
    </row>
    <row r="98" spans="9:9" s="14" customFormat="1" x14ac:dyDescent="0.25">
      <c r="I98" s="59"/>
    </row>
    <row r="99" spans="9:9" s="14" customFormat="1" x14ac:dyDescent="0.25">
      <c r="I99" s="59"/>
    </row>
    <row r="100" spans="9:9" s="14" customFormat="1" x14ac:dyDescent="0.25">
      <c r="I100" s="59"/>
    </row>
    <row r="101" spans="9:9" s="14" customFormat="1" x14ac:dyDescent="0.25">
      <c r="I101" s="59"/>
    </row>
    <row r="102" spans="9:9" s="14" customFormat="1" x14ac:dyDescent="0.25">
      <c r="I102" s="59"/>
    </row>
    <row r="103" spans="9:9" s="14" customFormat="1" x14ac:dyDescent="0.25">
      <c r="I103" s="59"/>
    </row>
    <row r="104" spans="9:9" s="14" customFormat="1" x14ac:dyDescent="0.25">
      <c r="I104" s="59"/>
    </row>
    <row r="105" spans="9:9" s="14" customFormat="1" x14ac:dyDescent="0.25">
      <c r="I105" s="59"/>
    </row>
    <row r="106" spans="9:9" s="14" customFormat="1" x14ac:dyDescent="0.25">
      <c r="I106" s="59"/>
    </row>
    <row r="107" spans="9:9" s="14" customFormat="1" x14ac:dyDescent="0.25">
      <c r="I107" s="59"/>
    </row>
    <row r="108" spans="9:9" s="14" customFormat="1" x14ac:dyDescent="0.25">
      <c r="I108" s="59"/>
    </row>
    <row r="109" spans="9:9" s="14" customFormat="1" x14ac:dyDescent="0.25">
      <c r="I109" s="59"/>
    </row>
    <row r="110" spans="9:9" s="14" customFormat="1" x14ac:dyDescent="0.25">
      <c r="I110" s="59"/>
    </row>
    <row r="111" spans="9:9" s="14" customFormat="1" x14ac:dyDescent="0.25">
      <c r="I111" s="59"/>
    </row>
    <row r="112" spans="9:9" s="14" customFormat="1" x14ac:dyDescent="0.25">
      <c r="I112" s="59"/>
    </row>
    <row r="113" spans="9:9" s="14" customFormat="1" x14ac:dyDescent="0.25">
      <c r="I113" s="59"/>
    </row>
    <row r="114" spans="9:9" s="14" customFormat="1" x14ac:dyDescent="0.25">
      <c r="I114" s="59"/>
    </row>
    <row r="115" spans="9:9" s="14" customFormat="1" x14ac:dyDescent="0.25">
      <c r="I115" s="59"/>
    </row>
    <row r="116" spans="9:9" s="14" customFormat="1" x14ac:dyDescent="0.25">
      <c r="I116" s="59"/>
    </row>
    <row r="117" spans="9:9" s="14" customFormat="1" x14ac:dyDescent="0.25">
      <c r="I117" s="59"/>
    </row>
    <row r="118" spans="9:9" s="14" customFormat="1" x14ac:dyDescent="0.25">
      <c r="I118" s="59"/>
    </row>
    <row r="119" spans="9:9" s="14" customFormat="1" x14ac:dyDescent="0.25">
      <c r="I119" s="59"/>
    </row>
    <row r="120" spans="9:9" s="14" customFormat="1" x14ac:dyDescent="0.25">
      <c r="I120" s="59"/>
    </row>
    <row r="121" spans="9:9" s="14" customFormat="1" x14ac:dyDescent="0.25">
      <c r="I121" s="59"/>
    </row>
    <row r="122" spans="9:9" s="14" customFormat="1" x14ac:dyDescent="0.25">
      <c r="I122" s="59"/>
    </row>
    <row r="123" spans="9:9" s="14" customFormat="1" x14ac:dyDescent="0.25">
      <c r="I123" s="59"/>
    </row>
    <row r="124" spans="9:9" s="14" customFormat="1" x14ac:dyDescent="0.25">
      <c r="I124" s="59"/>
    </row>
    <row r="125" spans="9:9" s="14" customFormat="1" x14ac:dyDescent="0.25">
      <c r="I125" s="59"/>
    </row>
    <row r="126" spans="9:9" s="14" customFormat="1" x14ac:dyDescent="0.25">
      <c r="I126" s="59"/>
    </row>
    <row r="127" spans="9:9" s="14" customFormat="1" x14ac:dyDescent="0.25">
      <c r="I127" s="59"/>
    </row>
    <row r="128" spans="9:9" s="14" customFormat="1" x14ac:dyDescent="0.25">
      <c r="I128" s="59"/>
    </row>
    <row r="129" spans="9:9" s="14" customFormat="1" x14ac:dyDescent="0.25">
      <c r="I129" s="59"/>
    </row>
    <row r="130" spans="9:9" s="14" customFormat="1" x14ac:dyDescent="0.25">
      <c r="I130" s="59"/>
    </row>
    <row r="131" spans="9:9" s="14" customFormat="1" x14ac:dyDescent="0.25">
      <c r="I131" s="59"/>
    </row>
    <row r="132" spans="9:9" s="14" customFormat="1" x14ac:dyDescent="0.25">
      <c r="I132" s="59"/>
    </row>
    <row r="133" spans="9:9" s="14" customFormat="1" x14ac:dyDescent="0.25">
      <c r="I133" s="59"/>
    </row>
    <row r="134" spans="9:9" s="14" customFormat="1" x14ac:dyDescent="0.25">
      <c r="I134" s="59"/>
    </row>
    <row r="135" spans="9:9" s="14" customFormat="1" x14ac:dyDescent="0.25">
      <c r="I135" s="59"/>
    </row>
    <row r="136" spans="9:9" s="14" customFormat="1" x14ac:dyDescent="0.25">
      <c r="I136" s="59"/>
    </row>
    <row r="137" spans="9:9" s="14" customFormat="1" x14ac:dyDescent="0.25">
      <c r="I137" s="59"/>
    </row>
    <row r="138" spans="9:9" s="14" customFormat="1" x14ac:dyDescent="0.25">
      <c r="I138" s="59"/>
    </row>
    <row r="139" spans="9:9" s="14" customFormat="1" x14ac:dyDescent="0.25">
      <c r="I139" s="59"/>
    </row>
    <row r="140" spans="9:9" s="14" customFormat="1" x14ac:dyDescent="0.25">
      <c r="I140" s="59"/>
    </row>
    <row r="141" spans="9:9" s="14" customFormat="1" x14ac:dyDescent="0.25">
      <c r="I141" s="59"/>
    </row>
    <row r="142" spans="9:9" s="14" customFormat="1" x14ac:dyDescent="0.25">
      <c r="I142" s="59"/>
    </row>
    <row r="143" spans="9:9" s="14" customFormat="1" x14ac:dyDescent="0.25">
      <c r="I143" s="59"/>
    </row>
    <row r="144" spans="9:9" s="14" customFormat="1" x14ac:dyDescent="0.25">
      <c r="I144" s="59"/>
    </row>
    <row r="145" spans="9:9" s="14" customFormat="1" x14ac:dyDescent="0.25">
      <c r="I145" s="59"/>
    </row>
    <row r="146" spans="9:9" s="14" customFormat="1" x14ac:dyDescent="0.25">
      <c r="I146" s="59"/>
    </row>
    <row r="147" spans="9:9" s="14" customFormat="1" x14ac:dyDescent="0.25">
      <c r="I147" s="59"/>
    </row>
    <row r="148" spans="9:9" s="14" customFormat="1" x14ac:dyDescent="0.25">
      <c r="I148" s="59"/>
    </row>
    <row r="149" spans="9:9" s="14" customFormat="1" x14ac:dyDescent="0.25">
      <c r="I149" s="59"/>
    </row>
    <row r="150" spans="9:9" s="14" customFormat="1" x14ac:dyDescent="0.25">
      <c r="I150" s="59"/>
    </row>
    <row r="151" spans="9:9" s="14" customFormat="1" x14ac:dyDescent="0.25">
      <c r="I151" s="59"/>
    </row>
    <row r="152" spans="9:9" s="14" customFormat="1" x14ac:dyDescent="0.25">
      <c r="I152" s="59"/>
    </row>
    <row r="153" spans="9:9" s="14" customFormat="1" x14ac:dyDescent="0.25">
      <c r="I153" s="59"/>
    </row>
    <row r="154" spans="9:9" s="14" customFormat="1" x14ac:dyDescent="0.25">
      <c r="I154" s="59"/>
    </row>
    <row r="155" spans="9:9" s="14" customFormat="1" x14ac:dyDescent="0.25">
      <c r="I155" s="59"/>
    </row>
    <row r="156" spans="9:9" s="14" customFormat="1" x14ac:dyDescent="0.25">
      <c r="I156" s="59"/>
    </row>
    <row r="157" spans="9:9" s="14" customFormat="1" x14ac:dyDescent="0.25">
      <c r="I157" s="59"/>
    </row>
    <row r="158" spans="9:9" s="14" customFormat="1" x14ac:dyDescent="0.25">
      <c r="I158" s="59"/>
    </row>
    <row r="159" spans="9:9" s="14" customFormat="1" x14ac:dyDescent="0.25">
      <c r="I159" s="59"/>
    </row>
    <row r="160" spans="9:9" s="14" customFormat="1" x14ac:dyDescent="0.25">
      <c r="I160" s="59"/>
    </row>
    <row r="161" spans="9:9" s="14" customFormat="1" x14ac:dyDescent="0.25">
      <c r="I161" s="59"/>
    </row>
    <row r="162" spans="9:9" s="14" customFormat="1" x14ac:dyDescent="0.25">
      <c r="I162" s="59"/>
    </row>
    <row r="163" spans="9:9" s="14" customFormat="1" x14ac:dyDescent="0.25">
      <c r="I163" s="59"/>
    </row>
    <row r="164" spans="9:9" s="14" customFormat="1" x14ac:dyDescent="0.25">
      <c r="I164" s="59"/>
    </row>
    <row r="165" spans="9:9" s="14" customFormat="1" x14ac:dyDescent="0.25">
      <c r="I165" s="59"/>
    </row>
    <row r="166" spans="9:9" s="14" customFormat="1" x14ac:dyDescent="0.25">
      <c r="I166" s="59"/>
    </row>
    <row r="167" spans="9:9" s="14" customFormat="1" x14ac:dyDescent="0.25">
      <c r="I167" s="59"/>
    </row>
    <row r="168" spans="9:9" s="14" customFormat="1" x14ac:dyDescent="0.25">
      <c r="I168" s="59"/>
    </row>
    <row r="169" spans="9:9" s="14" customFormat="1" x14ac:dyDescent="0.25">
      <c r="I169" s="59"/>
    </row>
    <row r="170" spans="9:9" s="14" customFormat="1" x14ac:dyDescent="0.25">
      <c r="I170" s="59"/>
    </row>
    <row r="171" spans="9:9" s="14" customFormat="1" x14ac:dyDescent="0.25">
      <c r="I171" s="59"/>
    </row>
    <row r="172" spans="9:9" s="14" customFormat="1" x14ac:dyDescent="0.25">
      <c r="I172" s="59"/>
    </row>
    <row r="173" spans="9:9" s="14" customFormat="1" x14ac:dyDescent="0.25">
      <c r="I173" s="59"/>
    </row>
    <row r="174" spans="9:9" s="14" customFormat="1" x14ac:dyDescent="0.25">
      <c r="I174" s="59"/>
    </row>
    <row r="175" spans="9:9" s="14" customFormat="1" x14ac:dyDescent="0.25">
      <c r="I175" s="59"/>
    </row>
    <row r="176" spans="9:9" s="14" customFormat="1" x14ac:dyDescent="0.25">
      <c r="I176" s="59"/>
    </row>
    <row r="177" spans="9:9" s="14" customFormat="1" x14ac:dyDescent="0.25">
      <c r="I177" s="59"/>
    </row>
    <row r="178" spans="9:9" s="14" customFormat="1" x14ac:dyDescent="0.25">
      <c r="I178" s="59"/>
    </row>
    <row r="179" spans="9:9" s="14" customFormat="1" x14ac:dyDescent="0.25">
      <c r="I179" s="59"/>
    </row>
    <row r="180" spans="9:9" s="14" customFormat="1" x14ac:dyDescent="0.25">
      <c r="I180" s="59"/>
    </row>
    <row r="181" spans="9:9" s="14" customFormat="1" x14ac:dyDescent="0.25">
      <c r="I181" s="59"/>
    </row>
    <row r="182" spans="9:9" s="14" customFormat="1" x14ac:dyDescent="0.25">
      <c r="I182" s="59"/>
    </row>
    <row r="183" spans="9:9" s="14" customFormat="1" x14ac:dyDescent="0.25">
      <c r="I183" s="59"/>
    </row>
    <row r="184" spans="9:9" s="14" customFormat="1" x14ac:dyDescent="0.25">
      <c r="I184" s="59"/>
    </row>
    <row r="185" spans="9:9" s="14" customFormat="1" x14ac:dyDescent="0.25">
      <c r="I185" s="59"/>
    </row>
    <row r="186" spans="9:9" s="14" customFormat="1" x14ac:dyDescent="0.25">
      <c r="I186" s="59"/>
    </row>
    <row r="187" spans="9:9" s="14" customFormat="1" x14ac:dyDescent="0.25">
      <c r="I187" s="59"/>
    </row>
    <row r="188" spans="9:9" s="14" customFormat="1" x14ac:dyDescent="0.25">
      <c r="I188" s="59"/>
    </row>
    <row r="189" spans="9:9" s="14" customFormat="1" x14ac:dyDescent="0.25">
      <c r="I189" s="59"/>
    </row>
    <row r="190" spans="9:9" s="14" customFormat="1" x14ac:dyDescent="0.25">
      <c r="I190" s="59"/>
    </row>
    <row r="191" spans="9:9" s="14" customFormat="1" x14ac:dyDescent="0.25">
      <c r="I191" s="59"/>
    </row>
    <row r="192" spans="9:9" s="14" customFormat="1" x14ac:dyDescent="0.25">
      <c r="I192" s="59"/>
    </row>
    <row r="193" spans="9:9" s="14" customFormat="1" x14ac:dyDescent="0.25">
      <c r="I193" s="59"/>
    </row>
    <row r="194" spans="9:9" s="14" customFormat="1" x14ac:dyDescent="0.25">
      <c r="I194" s="59"/>
    </row>
    <row r="195" spans="9:9" s="14" customFormat="1" x14ac:dyDescent="0.25">
      <c r="I195" s="59"/>
    </row>
    <row r="196" spans="9:9" s="14" customFormat="1" x14ac:dyDescent="0.25">
      <c r="I196" s="59"/>
    </row>
    <row r="197" spans="9:9" s="14" customFormat="1" x14ac:dyDescent="0.25">
      <c r="I197" s="59"/>
    </row>
    <row r="198" spans="9:9" s="14" customFormat="1" x14ac:dyDescent="0.25">
      <c r="I198" s="59"/>
    </row>
    <row r="199" spans="9:9" s="14" customFormat="1" x14ac:dyDescent="0.25">
      <c r="I199" s="59"/>
    </row>
    <row r="200" spans="9:9" s="14" customFormat="1" x14ac:dyDescent="0.25">
      <c r="I200" s="59"/>
    </row>
    <row r="201" spans="9:9" s="14" customFormat="1" x14ac:dyDescent="0.25">
      <c r="I201" s="59"/>
    </row>
    <row r="202" spans="9:9" s="14" customFormat="1" x14ac:dyDescent="0.25">
      <c r="I202" s="59"/>
    </row>
    <row r="203" spans="9:9" s="14" customFormat="1" x14ac:dyDescent="0.25">
      <c r="I203" s="59"/>
    </row>
    <row r="204" spans="9:9" s="14" customFormat="1" x14ac:dyDescent="0.25">
      <c r="I204" s="59"/>
    </row>
    <row r="205" spans="9:9" s="14" customFormat="1" x14ac:dyDescent="0.25">
      <c r="I205" s="59"/>
    </row>
    <row r="206" spans="9:9" s="14" customFormat="1" x14ac:dyDescent="0.25">
      <c r="I206" s="59"/>
    </row>
    <row r="207" spans="9:9" s="14" customFormat="1" x14ac:dyDescent="0.25">
      <c r="I207" s="59"/>
    </row>
    <row r="208" spans="9:9" s="14" customFormat="1" x14ac:dyDescent="0.25">
      <c r="I208" s="59"/>
    </row>
    <row r="209" spans="9:9" s="14" customFormat="1" x14ac:dyDescent="0.25">
      <c r="I209" s="59"/>
    </row>
    <row r="210" spans="9:9" s="14" customFormat="1" x14ac:dyDescent="0.25">
      <c r="I210" s="59"/>
    </row>
    <row r="211" spans="9:9" s="14" customFormat="1" x14ac:dyDescent="0.25">
      <c r="I211" s="59"/>
    </row>
    <row r="212" spans="9:9" s="14" customFormat="1" x14ac:dyDescent="0.25">
      <c r="I212" s="59"/>
    </row>
    <row r="213" spans="9:9" s="14" customFormat="1" x14ac:dyDescent="0.25">
      <c r="I213" s="59"/>
    </row>
    <row r="214" spans="9:9" s="14" customFormat="1" x14ac:dyDescent="0.25">
      <c r="I214" s="59"/>
    </row>
    <row r="215" spans="9:9" s="14" customFormat="1" x14ac:dyDescent="0.25">
      <c r="I215" s="59"/>
    </row>
    <row r="216" spans="9:9" s="14" customFormat="1" x14ac:dyDescent="0.25">
      <c r="I216" s="59"/>
    </row>
    <row r="217" spans="9:9" s="14" customFormat="1" x14ac:dyDescent="0.25">
      <c r="I217" s="59"/>
    </row>
    <row r="218" spans="9:9" s="14" customFormat="1" x14ac:dyDescent="0.25">
      <c r="I218" s="59"/>
    </row>
    <row r="219" spans="9:9" s="14" customFormat="1" x14ac:dyDescent="0.25">
      <c r="I219" s="59"/>
    </row>
    <row r="220" spans="9:9" s="14" customFormat="1" x14ac:dyDescent="0.25">
      <c r="I220" s="59"/>
    </row>
    <row r="221" spans="9:9" s="14" customFormat="1" x14ac:dyDescent="0.25">
      <c r="I221" s="59"/>
    </row>
    <row r="222" spans="9:9" s="14" customFormat="1" x14ac:dyDescent="0.25">
      <c r="I222" s="59"/>
    </row>
    <row r="223" spans="9:9" s="14" customFormat="1" x14ac:dyDescent="0.25">
      <c r="I223" s="59"/>
    </row>
    <row r="224" spans="9:9" s="14" customFormat="1" x14ac:dyDescent="0.25">
      <c r="I224" s="59"/>
    </row>
  </sheetData>
  <dataConsolidate/>
  <mergeCells count="35">
    <mergeCell ref="C18:C19"/>
    <mergeCell ref="B27:C27"/>
    <mergeCell ref="C28:D28"/>
    <mergeCell ref="B52:H52"/>
    <mergeCell ref="C2:H3"/>
    <mergeCell ref="C46:D46"/>
    <mergeCell ref="G18:G19"/>
    <mergeCell ref="H18:H19"/>
    <mergeCell ref="B18:B19"/>
    <mergeCell ref="C30:D30"/>
    <mergeCell ref="B44:C44"/>
    <mergeCell ref="C45:D45"/>
    <mergeCell ref="C47:D47"/>
    <mergeCell ref="C48:D48"/>
    <mergeCell ref="C39:D39"/>
    <mergeCell ref="C7:H7"/>
    <mergeCell ref="C40:D40"/>
    <mergeCell ref="C41:D41"/>
    <mergeCell ref="D18:D19"/>
    <mergeCell ref="F9:G9"/>
    <mergeCell ref="B50:B51"/>
    <mergeCell ref="C50:H51"/>
    <mergeCell ref="C29:D29"/>
    <mergeCell ref="B38:C38"/>
    <mergeCell ref="C31:D31"/>
    <mergeCell ref="G12:G13"/>
    <mergeCell ref="B12:E13"/>
    <mergeCell ref="B24:B25"/>
    <mergeCell ref="C24:H25"/>
    <mergeCell ref="B33:B34"/>
    <mergeCell ref="H12:H13"/>
    <mergeCell ref="E18:E19"/>
    <mergeCell ref="F18:F19"/>
    <mergeCell ref="C33:H34"/>
    <mergeCell ref="B17:C17"/>
  </mergeCells>
  <dataValidations count="1">
    <dataValidation type="list" allowBlank="1" showInputMessage="1" showErrorMessage="1" sqref="G40:G41">
      <formula1>$B$57:$B$58</formula1>
    </dataValidation>
  </dataValidation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8</vt:i4>
      </vt:variant>
    </vt:vector>
  </HeadingPairs>
  <TitlesOfParts>
    <vt:vector size="16" baseType="lpstr">
      <vt:lpstr>Notas</vt:lpstr>
      <vt:lpstr>Diagnóstico + Orçamento Global</vt:lpstr>
      <vt:lpstr>Intervenção 2</vt:lpstr>
      <vt:lpstr>Intervenção 3</vt:lpstr>
      <vt:lpstr>Intervenção 4</vt:lpstr>
      <vt:lpstr>Intervenção 5</vt:lpstr>
      <vt:lpstr>Intervenção 6</vt:lpstr>
      <vt:lpstr>Exemplo</vt:lpstr>
      <vt:lpstr>'Diagnóstico + Orçamento Global'!Área_de_Impressão</vt:lpstr>
      <vt:lpstr>Exemplo!Área_de_Impressão</vt:lpstr>
      <vt:lpstr>'Intervenção 2'!Área_de_Impressão</vt:lpstr>
      <vt:lpstr>'Intervenção 3'!Área_de_Impressão</vt:lpstr>
      <vt:lpstr>'Intervenção 4'!Área_de_Impressão</vt:lpstr>
      <vt:lpstr>'Intervenção 5'!Área_de_Impressão</vt:lpstr>
      <vt:lpstr>'Intervenção 6'!Área_de_Impressão</vt:lpstr>
      <vt:lpstr>Notas!Área_de_Impressão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UserEmpis</dc:creator>
  <cp:lastModifiedBy>UserEmpis</cp:lastModifiedBy>
  <cp:lastPrinted>2018-02-07T17:11:34Z</cp:lastPrinted>
  <dcterms:created xsi:type="dcterms:W3CDTF">2018-01-26T12:06:45Z</dcterms:created>
  <dcterms:modified xsi:type="dcterms:W3CDTF">2018-09-20T09:29:09Z</dcterms:modified>
</cp:coreProperties>
</file>